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.bugno\Desktop\SPRAW. 2020\Zał.1\"/>
    </mc:Choice>
  </mc:AlternateContent>
  <bookViews>
    <workbookView xWindow="0" yWindow="0" windowWidth="27075" windowHeight="11835"/>
  </bookViews>
  <sheets>
    <sheet name="Wydatki ogółem" sheetId="6" r:id="rId1"/>
  </sheets>
  <definedNames>
    <definedName name="_xlnm.Print_Area" localSheetId="0">'Wydatki ogółem'!$A$1:$H$443</definedName>
  </definedNames>
  <calcPr calcId="152511"/>
</workbook>
</file>

<file path=xl/calcChain.xml><?xml version="1.0" encoding="utf-8"?>
<calcChain xmlns="http://schemas.openxmlformats.org/spreadsheetml/2006/main">
  <c r="G238" i="6" l="1"/>
  <c r="G134" i="6"/>
  <c r="F134" i="6"/>
  <c r="H134" i="6" s="1"/>
  <c r="G117" i="6"/>
  <c r="F117" i="6"/>
  <c r="H117" i="6" s="1"/>
  <c r="G114" i="6"/>
  <c r="F114" i="6"/>
  <c r="H100" i="6"/>
  <c r="H96" i="6"/>
  <c r="H91" i="6"/>
  <c r="G53" i="6"/>
  <c r="F53" i="6"/>
  <c r="F41" i="6"/>
  <c r="G42" i="6"/>
  <c r="G41" i="6" s="1"/>
  <c r="F42" i="6"/>
  <c r="G20" i="6"/>
  <c r="G19" i="6" s="1"/>
  <c r="H19" i="6" s="1"/>
  <c r="F20" i="6"/>
  <c r="F19" i="6"/>
  <c r="H103" i="6"/>
  <c r="H20" i="6" l="1"/>
  <c r="H6" i="6"/>
  <c r="G430" i="6"/>
  <c r="G427" i="6" s="1"/>
  <c r="F430" i="6"/>
  <c r="F427" i="6" s="1"/>
  <c r="G423" i="6"/>
  <c r="F423" i="6"/>
  <c r="G414" i="6"/>
  <c r="F414" i="6"/>
  <c r="G403" i="6"/>
  <c r="F403" i="6"/>
  <c r="G400" i="6"/>
  <c r="F400" i="6"/>
  <c r="G394" i="6"/>
  <c r="F394" i="6"/>
  <c r="F375" i="6" s="1"/>
  <c r="G324" i="6"/>
  <c r="F324" i="6"/>
  <c r="G320" i="6"/>
  <c r="F320" i="6"/>
  <c r="G313" i="6"/>
  <c r="F313" i="6"/>
  <c r="G262" i="6"/>
  <c r="G375" i="6" l="1"/>
  <c r="H375" i="6"/>
  <c r="H324" i="6"/>
  <c r="H400" i="6"/>
  <c r="F312" i="6"/>
  <c r="G413" i="6"/>
  <c r="H427" i="6"/>
  <c r="H403" i="6"/>
  <c r="H394" i="6"/>
  <c r="H430" i="6"/>
  <c r="H423" i="6"/>
  <c r="F413" i="6"/>
  <c r="H413" i="6" s="1"/>
  <c r="H414" i="6"/>
  <c r="H320" i="6"/>
  <c r="F262" i="6"/>
  <c r="H262" i="6" s="1"/>
  <c r="F238" i="6"/>
  <c r="H238" i="6" s="1"/>
  <c r="H271" i="6"/>
  <c r="H259" i="6"/>
  <c r="H191" i="6"/>
  <c r="G144" i="6"/>
  <c r="F144" i="6"/>
  <c r="G172" i="6"/>
  <c r="F172" i="6"/>
  <c r="G113" i="6"/>
  <c r="F113" i="6"/>
  <c r="H113" i="6" l="1"/>
  <c r="H172" i="6"/>
  <c r="G143" i="6"/>
  <c r="F143" i="6"/>
  <c r="H144" i="6"/>
  <c r="H106" i="6"/>
  <c r="H104" i="6"/>
  <c r="G69" i="6"/>
  <c r="G52" i="6" s="1"/>
  <c r="F69" i="6"/>
  <c r="F52" i="6" s="1"/>
  <c r="H52" i="6" s="1"/>
  <c r="F27" i="6"/>
  <c r="G10" i="6"/>
  <c r="F10" i="6"/>
  <c r="H69" i="6" l="1"/>
  <c r="F5" i="6"/>
  <c r="F443" i="6" s="1"/>
  <c r="H443" i="6" s="1"/>
  <c r="H10" i="6"/>
  <c r="H143" i="6"/>
  <c r="G5" i="6"/>
  <c r="G443" i="6" s="1"/>
  <c r="H5" i="6" l="1"/>
  <c r="H442" i="6"/>
  <c r="H441" i="6"/>
  <c r="H440" i="6"/>
  <c r="H439" i="6"/>
  <c r="H438" i="6"/>
  <c r="H437" i="6"/>
  <c r="H436" i="6"/>
  <c r="H435" i="6"/>
  <c r="H434" i="6"/>
  <c r="H433" i="6"/>
  <c r="H432" i="6"/>
  <c r="H431" i="6"/>
  <c r="H429" i="6"/>
  <c r="H426" i="6"/>
  <c r="H425" i="6"/>
  <c r="H424" i="6"/>
  <c r="H422" i="6"/>
  <c r="H420" i="6"/>
  <c r="H419" i="6"/>
  <c r="H418" i="6"/>
  <c r="H417" i="6"/>
  <c r="H416" i="6"/>
  <c r="H415" i="6"/>
  <c r="H412" i="6"/>
  <c r="H411" i="6"/>
  <c r="H410" i="6"/>
  <c r="H409" i="6"/>
  <c r="H408" i="6"/>
  <c r="H407" i="6"/>
  <c r="H406" i="6"/>
  <c r="H405" i="6"/>
  <c r="H404" i="6"/>
  <c r="H402" i="6"/>
  <c r="H401" i="6"/>
  <c r="H399" i="6"/>
  <c r="H397" i="6"/>
  <c r="H396" i="6"/>
  <c r="H395" i="6"/>
  <c r="H393" i="6"/>
  <c r="H392" i="6"/>
  <c r="H391" i="6"/>
  <c r="H390" i="6"/>
  <c r="H389" i="6"/>
  <c r="H388" i="6"/>
  <c r="H387" i="6"/>
  <c r="H386" i="6"/>
  <c r="H384" i="6"/>
  <c r="H383" i="6"/>
  <c r="H381" i="6"/>
  <c r="H380" i="6"/>
  <c r="H379" i="6"/>
  <c r="H377" i="6"/>
  <c r="H374" i="6"/>
  <c r="H372" i="6"/>
  <c r="H370" i="6"/>
  <c r="H369" i="6"/>
  <c r="H368" i="6"/>
  <c r="H367" i="6"/>
  <c r="H366" i="6"/>
  <c r="H365" i="6"/>
  <c r="H364" i="6"/>
  <c r="H363" i="6"/>
  <c r="H362" i="6"/>
  <c r="H361" i="6"/>
  <c r="H360" i="6"/>
  <c r="H359" i="6"/>
  <c r="H358" i="6"/>
  <c r="H357" i="6"/>
  <c r="H355" i="6"/>
  <c r="H354" i="6"/>
  <c r="H353" i="6"/>
  <c r="H352" i="6"/>
  <c r="H351" i="6"/>
  <c r="H350" i="6"/>
  <c r="H349" i="6"/>
  <c r="H348" i="6"/>
  <c r="H347" i="6"/>
  <c r="H345" i="6"/>
  <c r="H343" i="6"/>
  <c r="H342" i="6"/>
  <c r="H341" i="6"/>
  <c r="H340" i="6"/>
  <c r="H339" i="6"/>
  <c r="H338" i="6"/>
  <c r="H337" i="6"/>
  <c r="H335" i="6"/>
  <c r="H334" i="6"/>
  <c r="H333" i="6"/>
  <c r="H332" i="6"/>
  <c r="H331" i="6"/>
  <c r="H330" i="6"/>
  <c r="H329" i="6"/>
  <c r="H328" i="6"/>
  <c r="H327" i="6"/>
  <c r="H326" i="6"/>
  <c r="H325" i="6"/>
  <c r="H322" i="6"/>
  <c r="H321" i="6"/>
  <c r="H319" i="6"/>
  <c r="H317" i="6"/>
  <c r="H316" i="6"/>
  <c r="H315" i="6"/>
  <c r="H314" i="6"/>
  <c r="H311" i="6"/>
  <c r="H310" i="6"/>
  <c r="H309" i="6"/>
  <c r="H308" i="6"/>
  <c r="H307" i="6"/>
  <c r="H306" i="6"/>
  <c r="H305" i="6"/>
  <c r="H304" i="6"/>
  <c r="H303" i="6"/>
  <c r="H302" i="6"/>
  <c r="H301" i="6"/>
  <c r="H300" i="6"/>
  <c r="H298" i="6"/>
  <c r="H296" i="6"/>
  <c r="H295" i="6"/>
  <c r="H294" i="6"/>
  <c r="H292" i="6"/>
  <c r="H291" i="6"/>
  <c r="H290" i="6"/>
  <c r="H289" i="6"/>
  <c r="H288" i="6"/>
  <c r="H287" i="6"/>
  <c r="H286" i="6"/>
  <c r="H285" i="6"/>
  <c r="H284" i="6"/>
  <c r="H283" i="6"/>
  <c r="H282" i="6"/>
  <c r="H281" i="6"/>
  <c r="H280" i="6"/>
  <c r="H279" i="6"/>
  <c r="H278" i="6"/>
  <c r="H277" i="6"/>
  <c r="H276" i="6"/>
  <c r="H275" i="6"/>
  <c r="H274" i="6"/>
  <c r="H272" i="6"/>
  <c r="H270" i="6"/>
  <c r="H269" i="6"/>
  <c r="H268" i="6"/>
  <c r="H266" i="6"/>
  <c r="H264" i="6"/>
  <c r="H261" i="6"/>
  <c r="H260" i="6"/>
  <c r="H258" i="6"/>
  <c r="H257" i="6"/>
  <c r="H256" i="6"/>
  <c r="H255" i="6"/>
  <c r="H254" i="6"/>
  <c r="H253" i="6"/>
  <c r="H252" i="6"/>
  <c r="H251" i="6"/>
  <c r="H250" i="6"/>
  <c r="H249" i="6"/>
  <c r="H248" i="6"/>
  <c r="H247" i="6"/>
  <c r="H245" i="6"/>
  <c r="H244" i="6"/>
  <c r="H243" i="6"/>
  <c r="H242" i="6"/>
  <c r="H240" i="6"/>
  <c r="H237" i="6"/>
  <c r="H236" i="6"/>
  <c r="H235" i="6"/>
  <c r="H234" i="6"/>
  <c r="H233" i="6"/>
  <c r="H232" i="6"/>
  <c r="H231" i="6"/>
  <c r="H230" i="6"/>
  <c r="H229" i="6"/>
  <c r="H228" i="6"/>
  <c r="H227" i="6"/>
  <c r="H225" i="6"/>
  <c r="H224" i="6"/>
  <c r="H222" i="6"/>
  <c r="H221" i="6"/>
  <c r="H220" i="6"/>
  <c r="H219" i="6"/>
  <c r="H218" i="6"/>
  <c r="H217" i="6"/>
  <c r="H216" i="6"/>
  <c r="H214" i="6"/>
  <c r="H213" i="6"/>
  <c r="H212" i="6"/>
  <c r="H211" i="6"/>
  <c r="H210" i="6"/>
  <c r="H209" i="6"/>
  <c r="H207" i="6"/>
  <c r="H206" i="6"/>
  <c r="H205" i="6"/>
  <c r="H204" i="6"/>
  <c r="H203" i="6"/>
  <c r="H202" i="6"/>
  <c r="H201" i="6"/>
  <c r="H200" i="6"/>
  <c r="H198" i="6"/>
  <c r="H197" i="6"/>
  <c r="H195" i="6"/>
  <c r="H194" i="6"/>
  <c r="H193" i="6"/>
  <c r="H192" i="6"/>
  <c r="H190" i="6"/>
  <c r="H189" i="6"/>
  <c r="H188" i="6"/>
  <c r="H187" i="6"/>
  <c r="H186" i="6"/>
  <c r="H185" i="6"/>
  <c r="H184" i="6"/>
  <c r="H183" i="6"/>
  <c r="H182" i="6"/>
  <c r="H181" i="6"/>
  <c r="H180" i="6"/>
  <c r="H179" i="6"/>
  <c r="H178" i="6"/>
  <c r="H177" i="6"/>
  <c r="H176" i="6"/>
  <c r="H175" i="6"/>
  <c r="H174" i="6"/>
  <c r="H173" i="6"/>
  <c r="H171" i="6"/>
  <c r="H170" i="6"/>
  <c r="H169" i="6"/>
  <c r="H168" i="6"/>
  <c r="H167" i="6"/>
  <c r="H166" i="6"/>
  <c r="H165" i="6"/>
  <c r="H164" i="6"/>
  <c r="H162" i="6"/>
  <c r="H161" i="6"/>
  <c r="H160" i="6"/>
  <c r="H159" i="6"/>
  <c r="H158" i="6"/>
  <c r="H157" i="6"/>
  <c r="H156" i="6"/>
  <c r="H155" i="6"/>
  <c r="H154" i="6"/>
  <c r="H153" i="6"/>
  <c r="H152" i="6"/>
  <c r="H151" i="6"/>
  <c r="H150" i="6"/>
  <c r="H149" i="6"/>
  <c r="H148" i="6"/>
  <c r="H147" i="6"/>
  <c r="H146" i="6"/>
  <c r="H145" i="6"/>
  <c r="H142" i="6"/>
  <c r="H139" i="6"/>
  <c r="H136" i="6"/>
  <c r="H135" i="6"/>
  <c r="H133" i="6"/>
  <c r="H132" i="6"/>
  <c r="H131" i="6"/>
  <c r="H130" i="6"/>
  <c r="H129" i="6"/>
  <c r="H128" i="6"/>
  <c r="H127" i="6"/>
  <c r="H126" i="6"/>
  <c r="H125" i="6"/>
  <c r="H124" i="6"/>
  <c r="H123" i="6"/>
  <c r="H122" i="6"/>
  <c r="H121" i="6"/>
  <c r="H120" i="6"/>
  <c r="H119" i="6"/>
  <c r="H118" i="6"/>
  <c r="H116" i="6"/>
  <c r="H115" i="6"/>
  <c r="H112" i="6"/>
  <c r="H111" i="6"/>
  <c r="H110" i="6"/>
  <c r="H109" i="6"/>
  <c r="H108" i="6"/>
  <c r="H107" i="6"/>
  <c r="H105" i="6"/>
  <c r="H102" i="6"/>
  <c r="H101" i="6"/>
  <c r="H99" i="6"/>
  <c r="H98" i="6"/>
  <c r="H97" i="6"/>
  <c r="H95" i="6"/>
  <c r="H94" i="6"/>
  <c r="H93" i="6"/>
  <c r="H92" i="6"/>
  <c r="H90" i="6"/>
  <c r="H89" i="6"/>
  <c r="H88" i="6"/>
  <c r="H87" i="6"/>
  <c r="H86" i="6"/>
  <c r="H85" i="6"/>
  <c r="H84" i="6"/>
  <c r="H83" i="6"/>
  <c r="H82" i="6"/>
  <c r="H81" i="6"/>
  <c r="H80" i="6"/>
  <c r="H79" i="6"/>
  <c r="H78" i="6"/>
  <c r="H77" i="6"/>
  <c r="H76" i="6"/>
  <c r="H75" i="6"/>
  <c r="H74" i="6"/>
  <c r="H73" i="6"/>
  <c r="H72" i="6"/>
  <c r="H71" i="6"/>
  <c r="H70" i="6"/>
  <c r="H68" i="6"/>
  <c r="H67" i="6"/>
  <c r="H66" i="6"/>
  <c r="H65" i="6"/>
  <c r="H63" i="6"/>
  <c r="H62" i="6"/>
  <c r="H61" i="6"/>
  <c r="H60" i="6"/>
  <c r="H59" i="6"/>
  <c r="H58" i="6"/>
  <c r="H57" i="6"/>
  <c r="H56" i="6"/>
  <c r="H55" i="6"/>
  <c r="H54" i="6"/>
  <c r="H51" i="6"/>
  <c r="H49" i="6"/>
  <c r="H48" i="6"/>
  <c r="H46" i="6"/>
  <c r="H45" i="6"/>
  <c r="H44" i="6"/>
  <c r="H43" i="6"/>
  <c r="H40" i="6"/>
  <c r="H39" i="6"/>
  <c r="H38" i="6"/>
  <c r="H37" i="6"/>
  <c r="H36" i="6"/>
  <c r="H35" i="6"/>
  <c r="H33" i="6"/>
  <c r="H32" i="6"/>
  <c r="H31" i="6"/>
  <c r="H30" i="6"/>
  <c r="H29" i="6"/>
  <c r="H26" i="6"/>
  <c r="H25" i="6"/>
  <c r="H24" i="6"/>
  <c r="H23" i="6"/>
  <c r="H22" i="6"/>
  <c r="H21" i="6"/>
  <c r="H18" i="6"/>
  <c r="H15" i="6"/>
  <c r="H14" i="6"/>
  <c r="H13" i="6"/>
  <c r="H12" i="6"/>
  <c r="H11" i="6"/>
  <c r="H9" i="6"/>
  <c r="H7" i="6"/>
</calcChain>
</file>

<file path=xl/sharedStrings.xml><?xml version="1.0" encoding="utf-8"?>
<sst xmlns="http://schemas.openxmlformats.org/spreadsheetml/2006/main" count="1942" uniqueCount="267">
  <si>
    <t>7</t>
  </si>
  <si>
    <t>8</t>
  </si>
  <si>
    <t>9</t>
  </si>
  <si>
    <t>Wykonanie</t>
  </si>
  <si>
    <t>Dział</t>
  </si>
  <si>
    <t>Rozdział</t>
  </si>
  <si>
    <t>P4</t>
  </si>
  <si>
    <t>Opis</t>
  </si>
  <si>
    <t>Plan</t>
  </si>
  <si>
    <t>Wykonanie planu</t>
  </si>
  <si>
    <t>010</t>
  </si>
  <si>
    <t>Rolnictwo i łowiectwo</t>
  </si>
  <si>
    <t>01010</t>
  </si>
  <si>
    <t>Infrastruktura wodociągowa i sanitacyjna wsi</t>
  </si>
  <si>
    <t>663</t>
  </si>
  <si>
    <t>0</t>
  </si>
  <si>
    <t>01095</t>
  </si>
  <si>
    <t>Pozostała działalność</t>
  </si>
  <si>
    <t>600</t>
  </si>
  <si>
    <t>Transport i łączność</t>
  </si>
  <si>
    <t>60016</t>
  </si>
  <si>
    <t>Drogi publiczne gminne</t>
  </si>
  <si>
    <t>700</t>
  </si>
  <si>
    <t>Gospodarka mieszkaniowa</t>
  </si>
  <si>
    <t>70005</t>
  </si>
  <si>
    <t>Gospodarka gruntami i nieruchomościami</t>
  </si>
  <si>
    <t>750</t>
  </si>
  <si>
    <t>Administracja publiczna</t>
  </si>
  <si>
    <t>75011</t>
  </si>
  <si>
    <t>Urzędy wojewódzkie</t>
  </si>
  <si>
    <t>236</t>
  </si>
  <si>
    <t>75023</t>
  </si>
  <si>
    <t>Urzędy gmin (miast i miast na prawach powiatu)</t>
  </si>
  <si>
    <t>75056</t>
  </si>
  <si>
    <t>Spis powszechny i inne</t>
  </si>
  <si>
    <t>75095</t>
  </si>
  <si>
    <t>751</t>
  </si>
  <si>
    <t>Urzędy naczelnych organów władzy państwowej, kontroli i ochrony prawa oraz sądownictwa</t>
  </si>
  <si>
    <t>75101</t>
  </si>
  <si>
    <t>Urzędy naczelnych organów władzy państwowej, kontroli i ochrony prawa</t>
  </si>
  <si>
    <t>75107</t>
  </si>
  <si>
    <t>Wybory Prezydenta Rzeczypospolitej Polskiej</t>
  </si>
  <si>
    <t>754</t>
  </si>
  <si>
    <t>Bezpieczeństwo publiczne i ochrona przeciwpożarowa</t>
  </si>
  <si>
    <t>75412</t>
  </si>
  <si>
    <t>Ochotnicze straże pożarne</t>
  </si>
  <si>
    <t>758</t>
  </si>
  <si>
    <t>Różne rozliczenia</t>
  </si>
  <si>
    <t>801</t>
  </si>
  <si>
    <t>Oświata i wychowanie</t>
  </si>
  <si>
    <t>80101</t>
  </si>
  <si>
    <t>Szkoły podstawowe</t>
  </si>
  <si>
    <t>80104</t>
  </si>
  <si>
    <t>Przedszkola</t>
  </si>
  <si>
    <t>80148</t>
  </si>
  <si>
    <t>Stołówki szkolne i przedszkolne</t>
  </si>
  <si>
    <t>80153</t>
  </si>
  <si>
    <t>Zapewnienie uczniom prawa do bezpłatnego dostępu do podręczników, materiałów edukacyjnych lub materiałów ćwiczeniowych</t>
  </si>
  <si>
    <t>80195</t>
  </si>
  <si>
    <t>851</t>
  </si>
  <si>
    <t>Ochrona zdrowia</t>
  </si>
  <si>
    <t>85195</t>
  </si>
  <si>
    <t>852</t>
  </si>
  <si>
    <t>Pomoc społeczna</t>
  </si>
  <si>
    <t>85213</t>
  </si>
  <si>
    <t>Składki na ubezpieczenie zdrowotne opłacane za osoby pobierające niektóre świadczenia z pomocy społecznej oraz za osoby uczestniczące w zajęciach w centrum integracji społecznej</t>
  </si>
  <si>
    <t>85214</t>
  </si>
  <si>
    <t>Zasiłki okresowe, celowe i pomoc w naturze oraz składki na ubezpieczenia emerytalne i rentowe</t>
  </si>
  <si>
    <t>85215</t>
  </si>
  <si>
    <t>Dodatki mieszkaniowe</t>
  </si>
  <si>
    <t>85216</t>
  </si>
  <si>
    <t>Zasiłki stałe</t>
  </si>
  <si>
    <t>85219</t>
  </si>
  <si>
    <t>Ośrodki pomocy społecznej</t>
  </si>
  <si>
    <t>85228</t>
  </si>
  <si>
    <t>Usługi opiekuńcze i specjalistyczne usługi opiekuńcze</t>
  </si>
  <si>
    <t>85230</t>
  </si>
  <si>
    <t>Pomoc w zakresie dożywiania</t>
  </si>
  <si>
    <t>85295</t>
  </si>
  <si>
    <t>854</t>
  </si>
  <si>
    <t>Edukacyjna opieka wychowawcza</t>
  </si>
  <si>
    <t>85415</t>
  </si>
  <si>
    <t>Pomoc materialna dla uczniów o charakterze socjalnym</t>
  </si>
  <si>
    <t>855</t>
  </si>
  <si>
    <t>Rodzina</t>
  </si>
  <si>
    <t>85501</t>
  </si>
  <si>
    <t>Świadczenie wychowawcze</t>
  </si>
  <si>
    <t>85502</t>
  </si>
  <si>
    <t>Świadczenia rodzinne, świadczenie z funduszu alimentacyjnego oraz składki na ubezpieczenia emerytalne i rentowe z ubezpieczenia społecznego</t>
  </si>
  <si>
    <t>85503</t>
  </si>
  <si>
    <t>Karta Dużej Rodziny</t>
  </si>
  <si>
    <t>85504</t>
  </si>
  <si>
    <t>Wspieranie rodziny</t>
  </si>
  <si>
    <t>85505</t>
  </si>
  <si>
    <t>Tworzenie i funkcjonowanie żłobków</t>
  </si>
  <si>
    <t>85513</t>
  </si>
  <si>
    <t>Składki na ubezpieczenie zdrowotne opłacane za osoby pobierające niektóre świadczenia rodzinne oraz za osoby pobierające zasiłki dla opiekunów</t>
  </si>
  <si>
    <t>900</t>
  </si>
  <si>
    <t>Gospodarka komunalna i ochrona środowiska</t>
  </si>
  <si>
    <t>90001</t>
  </si>
  <si>
    <t>Gospodarka ściekowa i ochrona wód</t>
  </si>
  <si>
    <t>90002</t>
  </si>
  <si>
    <t>Gospodarka odpadami komunalnymi</t>
  </si>
  <si>
    <t>90015</t>
  </si>
  <si>
    <t>Oświetlenie ulic, placów i dróg</t>
  </si>
  <si>
    <t>90026</t>
  </si>
  <si>
    <t>Pozostałe działania związane z gospodarką odpadami</t>
  </si>
  <si>
    <t>90095</t>
  </si>
  <si>
    <t>921</t>
  </si>
  <si>
    <t>Kultura i ochrona dziedzictwa narodowego</t>
  </si>
  <si>
    <t>92109</t>
  </si>
  <si>
    <t>Domy i ośrodki kultury, świetlice i kluby</t>
  </si>
  <si>
    <t>926</t>
  </si>
  <si>
    <t>Kultura fizyczna</t>
  </si>
  <si>
    <t>92604</t>
  </si>
  <si>
    <t>Instytucje kultury fizycznej</t>
  </si>
  <si>
    <t>Razem</t>
  </si>
  <si>
    <t>605</t>
  </si>
  <si>
    <t>Wydatki inwestycyjne jednostek budżetowych</t>
  </si>
  <si>
    <t>01030</t>
  </si>
  <si>
    <t>285</t>
  </si>
  <si>
    <t>Wpłaty gmin na rzecz izb rolniczych w wysokości 2% uzyskanych wpływów z podatku rolnego</t>
  </si>
  <si>
    <t>411</t>
  </si>
  <si>
    <t>Składki na ubezpieczenia społeczne</t>
  </si>
  <si>
    <t>412</t>
  </si>
  <si>
    <t>Składki na Fundusz Pracy oraz Solidarnościowy Fundusz Wsparcia Osób Niepełnosprawnych</t>
  </si>
  <si>
    <t>417</t>
  </si>
  <si>
    <t>Wynagrodzenia bezosobowe</t>
  </si>
  <si>
    <t>443</t>
  </si>
  <si>
    <t>Różne opłaty i składki</t>
  </si>
  <si>
    <t>606</t>
  </si>
  <si>
    <t>Wydatki na zakupy inwestycyjne jednostek budżetowych</t>
  </si>
  <si>
    <t>400</t>
  </si>
  <si>
    <t>40002</t>
  </si>
  <si>
    <t>430</t>
  </si>
  <si>
    <t>Zakup usług pozostałych</t>
  </si>
  <si>
    <t>421</t>
  </si>
  <si>
    <t>Zakup materiałów i wyposażenia</t>
  </si>
  <si>
    <t>427</t>
  </si>
  <si>
    <t>Zakup usług remontowych</t>
  </si>
  <si>
    <t>452</t>
  </si>
  <si>
    <t>Opłaty na rzecz budżetów jednostek samorządu terytorialnego</t>
  </si>
  <si>
    <t>426</t>
  </si>
  <si>
    <t>Zakup energii</t>
  </si>
  <si>
    <t>70095</t>
  </si>
  <si>
    <t>410</t>
  </si>
  <si>
    <t>Wynagrodzenia agencyjno-prowizyjne</t>
  </si>
  <si>
    <t>710</t>
  </si>
  <si>
    <t>71004</t>
  </si>
  <si>
    <t>71035</t>
  </si>
  <si>
    <t>71095</t>
  </si>
  <si>
    <t>Dotacje celowe przekazane do samorządu województwa na inwestycje i zakupy inwestycyjne realizowane na podstawie porozumień (umów) między jednostkami samorządu terytorialnego</t>
  </si>
  <si>
    <t>401</t>
  </si>
  <si>
    <t>Wynagrodzenia osobowe pracowników</t>
  </si>
  <si>
    <t>404</t>
  </si>
  <si>
    <t>Dodatkowe wynagrodzenie roczne</t>
  </si>
  <si>
    <t>414</t>
  </si>
  <si>
    <t>Wpłaty na Państwowy Fundusz Rehabilitacji Osób Niepełnosprawnych</t>
  </si>
  <si>
    <t>444</t>
  </si>
  <si>
    <t>Odpisy na zakładowy fundusz świadczeń socjalnych</t>
  </si>
  <si>
    <t>456</t>
  </si>
  <si>
    <t>Odsetki od dotacji oraz płatności: wykorzystanych niezgodnie z przeznaczeniem lub wykorzystanych z naruszeniem procedur, o których mowa w art. 184 ustawy, pobranych nienależnie lub  w nadmiernej wysokości</t>
  </si>
  <si>
    <t>470</t>
  </si>
  <si>
    <t xml:space="preserve">Szkolenia pracowników niebędących członkami korpusu służby cywilnej </t>
  </si>
  <si>
    <t>75022</t>
  </si>
  <si>
    <t>303</t>
  </si>
  <si>
    <t xml:space="preserve">Różne wydatki na rzecz osób fizycznych </t>
  </si>
  <si>
    <t>422</t>
  </si>
  <si>
    <t>Zakup środków żywności</t>
  </si>
  <si>
    <t>302</t>
  </si>
  <si>
    <t>Wydatki osobowe niezaliczone do wynagrodzeń</t>
  </si>
  <si>
    <t>428</t>
  </si>
  <si>
    <t>Zakup usług zdrowotnych</t>
  </si>
  <si>
    <t>436</t>
  </si>
  <si>
    <t>Opłaty z tytułu zakupu usług telekomunikacyjnych</t>
  </si>
  <si>
    <t>441</t>
  </si>
  <si>
    <t>Podróże służbowe krajowe</t>
  </si>
  <si>
    <t>450</t>
  </si>
  <si>
    <t>Pozostałe podatki na rzecz budżetów jednostek samorządu terytorialnego</t>
  </si>
  <si>
    <t>461</t>
  </si>
  <si>
    <t>Koszty postępowania sądowego i prokuratorskiego</t>
  </si>
  <si>
    <t>75075</t>
  </si>
  <si>
    <t>75404</t>
  </si>
  <si>
    <t>230</t>
  </si>
  <si>
    <t>Wpłaty jednostek na państwowy fundusz celowy</t>
  </si>
  <si>
    <t>617</t>
  </si>
  <si>
    <t>Wpłaty jednostek na państwowy fundusz celowy na finansowanie lub dofinansowanie zadań inwestycyjnych</t>
  </si>
  <si>
    <t>75421</t>
  </si>
  <si>
    <t>757</t>
  </si>
  <si>
    <t>75702</t>
  </si>
  <si>
    <t>811</t>
  </si>
  <si>
    <t>Odsetki od samorządowych papierów wartościowych lub zaciągniętych przez jednostkę samorządu terytorialnego kredytów i pożyczek</t>
  </si>
  <si>
    <t>75818</t>
  </si>
  <si>
    <t>481</t>
  </si>
  <si>
    <t>Rezerwy</t>
  </si>
  <si>
    <t>324</t>
  </si>
  <si>
    <t>Stypendia dla uczniów</t>
  </si>
  <si>
    <t>424</t>
  </si>
  <si>
    <t>Zakup środków dydaktycznych i książek</t>
  </si>
  <si>
    <t>448</t>
  </si>
  <si>
    <t>Podatek od nieruchomości</t>
  </si>
  <si>
    <t>80103</t>
  </si>
  <si>
    <t>433</t>
  </si>
  <si>
    <t>Zakup usług przez jednostki samorządu terytorialnego od innych jednostek samorządu terytorialnego</t>
  </si>
  <si>
    <t>80113</t>
  </si>
  <si>
    <t>80146</t>
  </si>
  <si>
    <t>80149</t>
  </si>
  <si>
    <t>80150</t>
  </si>
  <si>
    <t>85111</t>
  </si>
  <si>
    <t>622</t>
  </si>
  <si>
    <t>Dotacje celowe z budżetu na finansowanie lub dofinansowanie kosztów realizacji inwestycji i zakupów inwestycyjnych innych jednostek sektora finansów publicznych</t>
  </si>
  <si>
    <t>85153</t>
  </si>
  <si>
    <t>85154</t>
  </si>
  <si>
    <t>282</t>
  </si>
  <si>
    <t>Dotacja celowa z budżetu na finansowanie lub dofinansowanie zadań zleconych do realizacji stowarzyszeniom</t>
  </si>
  <si>
    <t>295</t>
  </si>
  <si>
    <t>Zwrot niewykorzystanych dotacji oraz płatności</t>
  </si>
  <si>
    <t>413</t>
  </si>
  <si>
    <t>Składki na ubezpieczenie zdrowotne</t>
  </si>
  <si>
    <t>311</t>
  </si>
  <si>
    <t>Świadczenia społeczne</t>
  </si>
  <si>
    <t>440</t>
  </si>
  <si>
    <t>Opłaty za administrowanie i czynsze za budynki, lokale i pomieszczenia garażowe</t>
  </si>
  <si>
    <t>85401</t>
  </si>
  <si>
    <t>85495</t>
  </si>
  <si>
    <t>85508</t>
  </si>
  <si>
    <t>90003</t>
  </si>
  <si>
    <t>90004</t>
  </si>
  <si>
    <t>90017</t>
  </si>
  <si>
    <t>265</t>
  </si>
  <si>
    <t>Dotacja przedmiotowa z budżetu dla samorządowego zakładu budżetowego</t>
  </si>
  <si>
    <t>248</t>
  </si>
  <si>
    <t>Dotacja podmiotowa z budżetu dla samorządowej instytucji kultury</t>
  </si>
  <si>
    <t>92116</t>
  </si>
  <si>
    <t>92195</t>
  </si>
  <si>
    <t>92601</t>
  </si>
  <si>
    <t>Dotacje celowe z budżetu jednostki samorządu terytorialnego, udzielone w trybie art. 221 ustawy, na finansowanie lub dofinansowanie zadań zleconych do realizacji organizacjom prowadzącym działalność pożytku publicznego</t>
  </si>
  <si>
    <t>Izby rolnicze</t>
  </si>
  <si>
    <t>Wytwarzanie i zaopatrywanie w energię elektryczną, gaz i wodę</t>
  </si>
  <si>
    <t>Dostarczanie wody</t>
  </si>
  <si>
    <t>Działalność usługowa</t>
  </si>
  <si>
    <t>Plany zagospodarowania przestrzennego</t>
  </si>
  <si>
    <t>Cmentarze</t>
  </si>
  <si>
    <t>Rady gmin (miast i miast na prawach powiatu)</t>
  </si>
  <si>
    <t>Promocja jednostek samorządu terytorialnego</t>
  </si>
  <si>
    <t>Komendy wojewódzkie Policji</t>
  </si>
  <si>
    <t>Zarządzanie kryzysowe</t>
  </si>
  <si>
    <t>Obsługa długu publicznego</t>
  </si>
  <si>
    <t>Obsługa papierów wartościowych, kredytów i pożyczek oraz innych zobowiązań jednostek samorządu terytorialnego zaliczanych do tytułu dłużnego – kredyty i pożyczki</t>
  </si>
  <si>
    <t>Rezerwy ogólne i celowe</t>
  </si>
  <si>
    <t>Oddziały przedszkolne w szkołach podstawowych</t>
  </si>
  <si>
    <t>Dowożenie uczniów do szkół</t>
  </si>
  <si>
    <t>Dokształcanie i doskonalenie nauczycieli</t>
  </si>
  <si>
    <t>Realizacja zadań wymagających stosowania specjalnej organizacji nauki i metod pracy dla dzieci w przedszkolach, oddziałach przedszkolnych w szkołach podstawowych i innych formach wychowania przedszkolnego</t>
  </si>
  <si>
    <t>Realizacja zadań wymagających stosowania specjalnej organizacji nauki i metod pracy dla dzieci i młodzieży w szkołach podstawowych</t>
  </si>
  <si>
    <t>Zwalczanie narkomanii</t>
  </si>
  <si>
    <t>Przeciwdziałanie alkoholizmowi</t>
  </si>
  <si>
    <t>Świetlice szkolne</t>
  </si>
  <si>
    <t>Rodziny zastępcze</t>
  </si>
  <si>
    <t>Oczyszczanie miast i wsi</t>
  </si>
  <si>
    <t>Utrzymanie zieleni w miastach i gminach</t>
  </si>
  <si>
    <t>Zakłady gospodarki komunalnej</t>
  </si>
  <si>
    <t>Biblioteki</t>
  </si>
  <si>
    <t>Szpitale ogólne</t>
  </si>
  <si>
    <t>Obiekty sportowe</t>
  </si>
  <si>
    <t xml:space="preserve">§ </t>
  </si>
  <si>
    <t>Wykonanie wydatków budżetowych za 2020 r. w  układzie pełnej klasyfikacji budżetowej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</si>
</sst>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name val="Calibri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EAEAEA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1" fillId="0" borderId="0" xfId="0" applyFont="1"/>
    <xf numFmtId="4" fontId="1" fillId="0" borderId="0" xfId="0" applyNumberFormat="1" applyFont="1"/>
    <xf numFmtId="3" fontId="2" fillId="3" borderId="1" xfId="0" applyNumberFormat="1" applyFont="1" applyFill="1" applyBorder="1" applyAlignment="1">
      <alignment vertical="center" wrapText="1"/>
    </xf>
    <xf numFmtId="4" fontId="2" fillId="3" borderId="1" xfId="0" applyNumberFormat="1" applyFont="1" applyFill="1" applyBorder="1" applyAlignment="1">
      <alignment horizontal="right" vertical="center" wrapText="1"/>
    </xf>
    <xf numFmtId="4" fontId="1" fillId="4" borderId="1" xfId="0" applyNumberFormat="1" applyFont="1" applyFill="1" applyBorder="1" applyAlignment="1">
      <alignment horizontal="right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3" fontId="2" fillId="3" borderId="1" xfId="0" applyNumberFormat="1" applyFont="1" applyFill="1" applyBorder="1" applyAlignment="1">
      <alignment horizontal="right" vertical="center" wrapText="1"/>
    </xf>
    <xf numFmtId="3" fontId="1" fillId="4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4" fontId="1" fillId="0" borderId="0" xfId="0" applyNumberFormat="1" applyFont="1" applyAlignment="1">
      <alignment horizontal="right" vertical="center"/>
    </xf>
    <xf numFmtId="0" fontId="2" fillId="5" borderId="1" xfId="0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right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left" vertical="center" wrapText="1"/>
    </xf>
    <xf numFmtId="3" fontId="1" fillId="4" borderId="1" xfId="0" applyNumberFormat="1" applyFont="1" applyFill="1" applyBorder="1" applyAlignment="1">
      <alignment horizontal="center" vertical="center" wrapText="1"/>
    </xf>
    <xf numFmtId="3" fontId="1" fillId="4" borderId="1" xfId="0" applyNumberFormat="1" applyFont="1" applyFill="1" applyBorder="1" applyAlignment="1">
      <alignment horizontal="left" vertical="center" wrapText="1"/>
    </xf>
    <xf numFmtId="3" fontId="2" fillId="4" borderId="1" xfId="0" applyNumberFormat="1" applyFont="1" applyFill="1" applyBorder="1" applyAlignment="1">
      <alignment horizontal="right" vertical="center" wrapText="1"/>
    </xf>
    <xf numFmtId="3" fontId="2" fillId="4" borderId="1" xfId="0" applyNumberFormat="1" applyFont="1" applyFill="1" applyBorder="1" applyAlignment="1">
      <alignment horizontal="left" vertical="center" wrapText="1"/>
    </xf>
    <xf numFmtId="3" fontId="2" fillId="4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3" fontId="2" fillId="3" borderId="1" xfId="0" applyNumberFormat="1" applyFont="1" applyFill="1" applyBorder="1" applyAlignment="1">
      <alignment horizontal="left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10" fontId="1" fillId="5" borderId="1" xfId="0" applyNumberFormat="1" applyFont="1" applyFill="1" applyBorder="1" applyAlignment="1">
      <alignment horizontal="right" vertical="center" wrapText="1"/>
    </xf>
    <xf numFmtId="4" fontId="1" fillId="5" borderId="1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left" vertical="center" wrapText="1"/>
    </xf>
    <xf numFmtId="3" fontId="2" fillId="6" borderId="1" xfId="0" applyNumberFormat="1" applyFont="1" applyFill="1" applyBorder="1" applyAlignment="1">
      <alignment horizontal="center" vertical="center" wrapText="1"/>
    </xf>
    <xf numFmtId="3" fontId="2" fillId="6" borderId="1" xfId="0" applyNumberFormat="1" applyFont="1" applyFill="1" applyBorder="1" applyAlignment="1">
      <alignment horizontal="right" vertical="center" wrapText="1"/>
    </xf>
    <xf numFmtId="3" fontId="2" fillId="6" borderId="1" xfId="0" applyNumberFormat="1" applyFont="1" applyFill="1" applyBorder="1" applyAlignment="1">
      <alignment horizontal="left" vertical="center" wrapText="1"/>
    </xf>
    <xf numFmtId="4" fontId="2" fillId="6" borderId="1" xfId="0" applyNumberFormat="1" applyFont="1" applyFill="1" applyBorder="1" applyAlignment="1">
      <alignment horizontal="right" vertical="center" wrapText="1"/>
    </xf>
    <xf numFmtId="10" fontId="2" fillId="6" borderId="1" xfId="0" applyNumberFormat="1" applyFont="1" applyFill="1" applyBorder="1" applyAlignment="1">
      <alignment horizontal="right" vertical="center"/>
    </xf>
    <xf numFmtId="49" fontId="2" fillId="6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right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10" fontId="2" fillId="6" borderId="1" xfId="0" applyNumberFormat="1" applyFont="1" applyFill="1" applyBorder="1" applyAlignment="1">
      <alignment horizontal="right" vertical="center" wrapText="1"/>
    </xf>
    <xf numFmtId="3" fontId="1" fillId="5" borderId="1" xfId="0" applyNumberFormat="1" applyFont="1" applyFill="1" applyBorder="1" applyAlignment="1">
      <alignment vertical="center" wrapText="1"/>
    </xf>
    <xf numFmtId="3" fontId="1" fillId="5" borderId="1" xfId="0" applyNumberFormat="1" applyFont="1" applyFill="1" applyBorder="1" applyAlignment="1">
      <alignment horizontal="right" vertical="center" wrapText="1"/>
    </xf>
    <xf numFmtId="3" fontId="1" fillId="5" borderId="1" xfId="0" applyNumberFormat="1" applyFont="1" applyFill="1" applyBorder="1" applyAlignment="1">
      <alignment horizontal="left" vertical="center" wrapText="1"/>
    </xf>
    <xf numFmtId="10" fontId="1" fillId="5" borderId="1" xfId="0" applyNumberFormat="1" applyFont="1" applyFill="1" applyBorder="1" applyAlignment="1">
      <alignment vertical="center" wrapText="1"/>
    </xf>
    <xf numFmtId="10" fontId="1" fillId="5" borderId="1" xfId="0" applyNumberFormat="1" applyFont="1" applyFill="1" applyBorder="1" applyAlignment="1">
      <alignment horizontal="left" vertical="center" wrapText="1"/>
    </xf>
    <xf numFmtId="10" fontId="3" fillId="6" borderId="1" xfId="0" applyNumberFormat="1" applyFont="1" applyFill="1" applyBorder="1" applyAlignment="1">
      <alignment horizontal="center" vertical="center" wrapText="1"/>
    </xf>
    <xf numFmtId="10" fontId="1" fillId="6" borderId="1" xfId="0" applyNumberFormat="1" applyFont="1" applyFill="1" applyBorder="1" applyAlignment="1">
      <alignment horizontal="right" vertical="center"/>
    </xf>
    <xf numFmtId="10" fontId="1" fillId="6" borderId="0" xfId="0" applyNumberFormat="1" applyFont="1" applyFill="1" applyAlignment="1">
      <alignment horizontal="right" vertical="center"/>
    </xf>
    <xf numFmtId="10" fontId="1" fillId="6" borderId="1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3"/>
  <sheetViews>
    <sheetView tabSelected="1" view="pageLayout" topLeftCell="A2" zoomScaleNormal="100" zoomScaleSheetLayoutView="90" workbookViewId="0">
      <selection activeCell="F58" sqref="F58"/>
    </sheetView>
  </sheetViews>
  <sheetFormatPr defaultRowHeight="15" x14ac:dyDescent="0.25"/>
  <cols>
    <col min="1" max="1" width="5.140625" style="11" customWidth="1"/>
    <col min="2" max="2" width="7.5703125" style="12" customWidth="1"/>
    <col min="3" max="3" width="6" style="12" customWidth="1"/>
    <col min="4" max="4" width="3.28515625" style="13" customWidth="1"/>
    <col min="5" max="5" width="46.42578125" style="13" customWidth="1"/>
    <col min="6" max="6" width="14.7109375" style="14" customWidth="1"/>
    <col min="7" max="7" width="13.28515625" style="14" customWidth="1"/>
    <col min="8" max="8" width="10.42578125" style="48" customWidth="1"/>
    <col min="9" max="9" width="15.7109375" style="2" customWidth="1"/>
    <col min="10" max="16384" width="9.140625" style="2"/>
  </cols>
  <sheetData>
    <row r="1" spans="1:8" ht="40.5" hidden="1" customHeight="1" x14ac:dyDescent="0.25"/>
    <row r="2" spans="1:8" ht="21" customHeight="1" x14ac:dyDescent="0.25">
      <c r="A2" s="50" t="s">
        <v>266</v>
      </c>
      <c r="B2" s="50"/>
      <c r="C2" s="50"/>
      <c r="D2" s="50"/>
      <c r="E2" s="50"/>
      <c r="F2" s="50"/>
      <c r="G2" s="50"/>
      <c r="H2" s="50"/>
    </row>
    <row r="3" spans="1:8" ht="21" customHeight="1" x14ac:dyDescent="0.25"/>
    <row r="4" spans="1:8" s="8" customFormat="1" ht="28.5" customHeight="1" x14ac:dyDescent="0.25">
      <c r="A4" s="1" t="s">
        <v>4</v>
      </c>
      <c r="B4" s="29" t="s">
        <v>5</v>
      </c>
      <c r="C4" s="1" t="s">
        <v>265</v>
      </c>
      <c r="D4" s="30" t="s">
        <v>6</v>
      </c>
      <c r="E4" s="1" t="s">
        <v>7</v>
      </c>
      <c r="F4" s="7" t="s">
        <v>8</v>
      </c>
      <c r="G4" s="7" t="s">
        <v>3</v>
      </c>
      <c r="H4" s="46" t="s">
        <v>9</v>
      </c>
    </row>
    <row r="5" spans="1:8" s="11" customFormat="1" ht="28.5" customHeight="1" x14ac:dyDescent="0.25">
      <c r="A5" s="36" t="s">
        <v>10</v>
      </c>
      <c r="B5" s="37"/>
      <c r="C5" s="38"/>
      <c r="D5" s="39"/>
      <c r="E5" s="39" t="s">
        <v>11</v>
      </c>
      <c r="F5" s="34">
        <f>F6+F8+F10</f>
        <v>693901.26</v>
      </c>
      <c r="G5" s="34">
        <f t="shared" ref="G5" si="0">G6+G8+G10</f>
        <v>240470.37</v>
      </c>
      <c r="H5" s="40">
        <f t="shared" ref="H5:H6" si="1">IF($F5=0,0,$G5/$F5)</f>
        <v>0.34654839796659254</v>
      </c>
    </row>
    <row r="6" spans="1:8" s="11" customFormat="1" ht="28.5" customHeight="1" x14ac:dyDescent="0.25">
      <c r="A6" s="15"/>
      <c r="B6" s="16" t="s">
        <v>12</v>
      </c>
      <c r="C6" s="17"/>
      <c r="D6" s="18"/>
      <c r="E6" s="18" t="s">
        <v>13</v>
      </c>
      <c r="F6" s="28">
        <v>450000</v>
      </c>
      <c r="G6" s="28">
        <v>7046.33</v>
      </c>
      <c r="H6" s="49">
        <f t="shared" si="1"/>
        <v>1.565851111111111E-2</v>
      </c>
    </row>
    <row r="7" spans="1:8" ht="27" customHeight="1" x14ac:dyDescent="0.25">
      <c r="A7" s="19" t="s">
        <v>10</v>
      </c>
      <c r="B7" s="10" t="s">
        <v>12</v>
      </c>
      <c r="C7" s="10" t="s">
        <v>117</v>
      </c>
      <c r="D7" s="20" t="s">
        <v>15</v>
      </c>
      <c r="E7" s="20" t="s">
        <v>118</v>
      </c>
      <c r="F7" s="6">
        <v>450000</v>
      </c>
      <c r="G7" s="6">
        <v>7046.33</v>
      </c>
      <c r="H7" s="47">
        <f>IF($F7=0,0,$G7/$F7)</f>
        <v>1.565851111111111E-2</v>
      </c>
    </row>
    <row r="8" spans="1:8" ht="27" customHeight="1" x14ac:dyDescent="0.25">
      <c r="A8" s="19"/>
      <c r="B8" s="21" t="s">
        <v>119</v>
      </c>
      <c r="C8" s="21"/>
      <c r="D8" s="22"/>
      <c r="E8" s="22" t="s">
        <v>237</v>
      </c>
      <c r="F8" s="6">
        <v>5500</v>
      </c>
      <c r="G8" s="6">
        <v>5348.05</v>
      </c>
      <c r="H8" s="47">
        <v>0.97237272727272728</v>
      </c>
    </row>
    <row r="9" spans="1:8" ht="32.25" customHeight="1" x14ac:dyDescent="0.25">
      <c r="A9" s="19" t="s">
        <v>10</v>
      </c>
      <c r="B9" s="10" t="s">
        <v>119</v>
      </c>
      <c r="C9" s="10" t="s">
        <v>120</v>
      </c>
      <c r="D9" s="20" t="s">
        <v>15</v>
      </c>
      <c r="E9" s="20" t="s">
        <v>121</v>
      </c>
      <c r="F9" s="6">
        <v>5500</v>
      </c>
      <c r="G9" s="6">
        <v>5348.05</v>
      </c>
      <c r="H9" s="47">
        <f t="shared" ref="H9:H87" si="2">IF($F9=0,0,$G9/$F9)</f>
        <v>0.97237272727272728</v>
      </c>
    </row>
    <row r="10" spans="1:8" ht="32.25" customHeight="1" x14ac:dyDescent="0.25">
      <c r="A10" s="23"/>
      <c r="B10" s="21" t="s">
        <v>16</v>
      </c>
      <c r="C10" s="21"/>
      <c r="D10" s="22"/>
      <c r="E10" s="22" t="s">
        <v>17</v>
      </c>
      <c r="F10" s="6">
        <f>SUM(F11:F15)</f>
        <v>238401.25999999998</v>
      </c>
      <c r="G10" s="6">
        <f t="shared" ref="G10" si="3">SUM(G11:G15)</f>
        <v>228075.99</v>
      </c>
      <c r="H10" s="47">
        <f t="shared" si="2"/>
        <v>0.95668953259726908</v>
      </c>
    </row>
    <row r="11" spans="1:8" ht="27" customHeight="1" x14ac:dyDescent="0.25">
      <c r="A11" s="19" t="s">
        <v>10</v>
      </c>
      <c r="B11" s="10" t="s">
        <v>16</v>
      </c>
      <c r="C11" s="10" t="s">
        <v>122</v>
      </c>
      <c r="D11" s="20" t="s">
        <v>15</v>
      </c>
      <c r="E11" s="20" t="s">
        <v>123</v>
      </c>
      <c r="F11" s="6">
        <v>639.70000000000005</v>
      </c>
      <c r="G11" s="6">
        <v>639.70000000000005</v>
      </c>
      <c r="H11" s="47">
        <f t="shared" si="2"/>
        <v>1</v>
      </c>
    </row>
    <row r="12" spans="1:8" ht="39" customHeight="1" x14ac:dyDescent="0.25">
      <c r="A12" s="19" t="s">
        <v>10</v>
      </c>
      <c r="B12" s="10" t="s">
        <v>16</v>
      </c>
      <c r="C12" s="10" t="s">
        <v>124</v>
      </c>
      <c r="D12" s="20" t="s">
        <v>15</v>
      </c>
      <c r="E12" s="20" t="s">
        <v>125</v>
      </c>
      <c r="F12" s="6">
        <v>91.64</v>
      </c>
      <c r="G12" s="6">
        <v>91.64</v>
      </c>
      <c r="H12" s="47">
        <f t="shared" si="2"/>
        <v>1</v>
      </c>
    </row>
    <row r="13" spans="1:8" ht="27" customHeight="1" x14ac:dyDescent="0.25">
      <c r="A13" s="19" t="s">
        <v>10</v>
      </c>
      <c r="B13" s="10" t="s">
        <v>16</v>
      </c>
      <c r="C13" s="10" t="s">
        <v>126</v>
      </c>
      <c r="D13" s="20" t="s">
        <v>15</v>
      </c>
      <c r="E13" s="20" t="s">
        <v>127</v>
      </c>
      <c r="F13" s="6">
        <v>3740.74</v>
      </c>
      <c r="G13" s="6">
        <v>3740.74</v>
      </c>
      <c r="H13" s="47">
        <f t="shared" si="2"/>
        <v>1</v>
      </c>
    </row>
    <row r="14" spans="1:8" ht="27" customHeight="1" x14ac:dyDescent="0.25">
      <c r="A14" s="19" t="s">
        <v>10</v>
      </c>
      <c r="B14" s="10" t="s">
        <v>16</v>
      </c>
      <c r="C14" s="10" t="s">
        <v>128</v>
      </c>
      <c r="D14" s="20" t="s">
        <v>15</v>
      </c>
      <c r="E14" s="20" t="s">
        <v>129</v>
      </c>
      <c r="F14" s="6">
        <v>223603.91</v>
      </c>
      <c r="G14" s="6">
        <v>223603.91</v>
      </c>
      <c r="H14" s="47">
        <f t="shared" si="2"/>
        <v>1</v>
      </c>
    </row>
    <row r="15" spans="1:8" ht="21.75" customHeight="1" x14ac:dyDescent="0.25">
      <c r="A15" s="19" t="s">
        <v>10</v>
      </c>
      <c r="B15" s="10" t="s">
        <v>16</v>
      </c>
      <c r="C15" s="10" t="s">
        <v>130</v>
      </c>
      <c r="D15" s="20" t="s">
        <v>15</v>
      </c>
      <c r="E15" s="20" t="s">
        <v>131</v>
      </c>
      <c r="F15" s="6">
        <v>10325.27</v>
      </c>
      <c r="G15" s="6">
        <v>0</v>
      </c>
      <c r="H15" s="47">
        <f t="shared" si="2"/>
        <v>0</v>
      </c>
    </row>
    <row r="16" spans="1:8" s="24" customFormat="1" ht="38.25" customHeight="1" x14ac:dyDescent="0.2">
      <c r="A16" s="31" t="s">
        <v>132</v>
      </c>
      <c r="B16" s="32"/>
      <c r="C16" s="32"/>
      <c r="D16" s="33"/>
      <c r="E16" s="33" t="s">
        <v>238</v>
      </c>
      <c r="F16" s="34">
        <v>256139.8</v>
      </c>
      <c r="G16" s="34">
        <v>254498.49</v>
      </c>
      <c r="H16" s="35">
        <v>0.99359213210910602</v>
      </c>
    </row>
    <row r="17" spans="1:8" ht="27.75" customHeight="1" x14ac:dyDescent="0.25">
      <c r="A17" s="19"/>
      <c r="B17" s="10" t="s">
        <v>133</v>
      </c>
      <c r="C17" s="10"/>
      <c r="D17" s="20"/>
      <c r="E17" s="20" t="s">
        <v>239</v>
      </c>
      <c r="F17" s="6">
        <v>256139.8</v>
      </c>
      <c r="G17" s="6">
        <v>254498.49</v>
      </c>
      <c r="H17" s="47">
        <v>0.99359213210910602</v>
      </c>
    </row>
    <row r="18" spans="1:8" ht="27" customHeight="1" x14ac:dyDescent="0.25">
      <c r="A18" s="19" t="s">
        <v>132</v>
      </c>
      <c r="B18" s="10" t="s">
        <v>133</v>
      </c>
      <c r="C18" s="10" t="s">
        <v>134</v>
      </c>
      <c r="D18" s="20" t="s">
        <v>15</v>
      </c>
      <c r="E18" s="20" t="s">
        <v>135</v>
      </c>
      <c r="F18" s="6">
        <v>256139.8</v>
      </c>
      <c r="G18" s="6">
        <v>254498.49</v>
      </c>
      <c r="H18" s="47">
        <f t="shared" si="2"/>
        <v>0.99359213210910602</v>
      </c>
    </row>
    <row r="19" spans="1:8" ht="27" customHeight="1" x14ac:dyDescent="0.25">
      <c r="A19" s="31" t="s">
        <v>18</v>
      </c>
      <c r="B19" s="32"/>
      <c r="C19" s="32"/>
      <c r="D19" s="33"/>
      <c r="E19" s="33" t="s">
        <v>19</v>
      </c>
      <c r="F19" s="34">
        <f>F20</f>
        <v>813218.07000000007</v>
      </c>
      <c r="G19" s="34">
        <f>G20</f>
        <v>622490.95000000007</v>
      </c>
      <c r="H19" s="35">
        <f t="shared" si="2"/>
        <v>0.76546620514716313</v>
      </c>
    </row>
    <row r="20" spans="1:8" ht="27" customHeight="1" x14ac:dyDescent="0.25">
      <c r="A20" s="19"/>
      <c r="B20" s="10" t="s">
        <v>20</v>
      </c>
      <c r="C20" s="10"/>
      <c r="D20" s="20"/>
      <c r="E20" s="20" t="s">
        <v>21</v>
      </c>
      <c r="F20" s="6">
        <f>SUM(F21:F26)</f>
        <v>813218.07000000007</v>
      </c>
      <c r="G20" s="6">
        <f>SUM(G21:G26)</f>
        <v>622490.95000000007</v>
      </c>
      <c r="H20" s="47">
        <f t="shared" si="2"/>
        <v>0.76546620514716313</v>
      </c>
    </row>
    <row r="21" spans="1:8" ht="27" customHeight="1" x14ac:dyDescent="0.25">
      <c r="A21" s="19" t="s">
        <v>18</v>
      </c>
      <c r="B21" s="10" t="s">
        <v>20</v>
      </c>
      <c r="C21" s="10" t="s">
        <v>136</v>
      </c>
      <c r="D21" s="20" t="s">
        <v>15</v>
      </c>
      <c r="E21" s="20" t="s">
        <v>137</v>
      </c>
      <c r="F21" s="6">
        <v>36426.559999999998</v>
      </c>
      <c r="G21" s="6">
        <v>30351.37</v>
      </c>
      <c r="H21" s="47">
        <f t="shared" si="2"/>
        <v>0.83322086960723163</v>
      </c>
    </row>
    <row r="22" spans="1:8" ht="27" customHeight="1" x14ac:dyDescent="0.25">
      <c r="A22" s="19" t="s">
        <v>18</v>
      </c>
      <c r="B22" s="10" t="s">
        <v>20</v>
      </c>
      <c r="C22" s="10" t="s">
        <v>138</v>
      </c>
      <c r="D22" s="20" t="s">
        <v>15</v>
      </c>
      <c r="E22" s="20" t="s">
        <v>139</v>
      </c>
      <c r="F22" s="6">
        <v>76627.759999999995</v>
      </c>
      <c r="G22" s="6">
        <v>60380.25</v>
      </c>
      <c r="H22" s="47">
        <f t="shared" si="2"/>
        <v>0.78796835507132146</v>
      </c>
    </row>
    <row r="23" spans="1:8" ht="27" customHeight="1" x14ac:dyDescent="0.25">
      <c r="A23" s="19" t="s">
        <v>18</v>
      </c>
      <c r="B23" s="10" t="s">
        <v>20</v>
      </c>
      <c r="C23" s="10" t="s">
        <v>134</v>
      </c>
      <c r="D23" s="20" t="s">
        <v>15</v>
      </c>
      <c r="E23" s="20" t="s">
        <v>135</v>
      </c>
      <c r="F23" s="6">
        <v>72963.75</v>
      </c>
      <c r="G23" s="6">
        <v>33251.199999999997</v>
      </c>
      <c r="H23" s="47">
        <f t="shared" si="2"/>
        <v>0.45572219081393156</v>
      </c>
    </row>
    <row r="24" spans="1:8" ht="24" customHeight="1" x14ac:dyDescent="0.25">
      <c r="A24" s="19" t="s">
        <v>18</v>
      </c>
      <c r="B24" s="10" t="s">
        <v>20</v>
      </c>
      <c r="C24" s="10" t="s">
        <v>140</v>
      </c>
      <c r="D24" s="20" t="s">
        <v>15</v>
      </c>
      <c r="E24" s="20" t="s">
        <v>141</v>
      </c>
      <c r="F24" s="6">
        <v>9500</v>
      </c>
      <c r="G24" s="6">
        <v>9500</v>
      </c>
      <c r="H24" s="47">
        <f t="shared" si="2"/>
        <v>1</v>
      </c>
    </row>
    <row r="25" spans="1:8" ht="27" customHeight="1" x14ac:dyDescent="0.25">
      <c r="A25" s="19" t="s">
        <v>18</v>
      </c>
      <c r="B25" s="10" t="s">
        <v>20</v>
      </c>
      <c r="C25" s="10" t="s">
        <v>117</v>
      </c>
      <c r="D25" s="20" t="s">
        <v>15</v>
      </c>
      <c r="E25" s="20" t="s">
        <v>118</v>
      </c>
      <c r="F25" s="6">
        <v>602700</v>
      </c>
      <c r="G25" s="6">
        <v>475547.73</v>
      </c>
      <c r="H25" s="47">
        <f t="shared" si="2"/>
        <v>0.78902891986062718</v>
      </c>
    </row>
    <row r="26" spans="1:8" ht="29.25" customHeight="1" x14ac:dyDescent="0.25">
      <c r="A26" s="19" t="s">
        <v>18</v>
      </c>
      <c r="B26" s="10" t="s">
        <v>20</v>
      </c>
      <c r="C26" s="10" t="s">
        <v>130</v>
      </c>
      <c r="D26" s="20" t="s">
        <v>15</v>
      </c>
      <c r="E26" s="20" t="s">
        <v>131</v>
      </c>
      <c r="F26" s="6">
        <v>15000</v>
      </c>
      <c r="G26" s="6">
        <v>13460.4</v>
      </c>
      <c r="H26" s="47">
        <f t="shared" si="2"/>
        <v>0.89735999999999994</v>
      </c>
    </row>
    <row r="27" spans="1:8" ht="25.5" customHeight="1" x14ac:dyDescent="0.25">
      <c r="A27" s="31" t="s">
        <v>22</v>
      </c>
      <c r="B27" s="32"/>
      <c r="C27" s="32"/>
      <c r="D27" s="33"/>
      <c r="E27" s="33" t="s">
        <v>23</v>
      </c>
      <c r="F27" s="34">
        <f>F28+F34</f>
        <v>53800</v>
      </c>
      <c r="G27" s="34">
        <v>37207.14</v>
      </c>
      <c r="H27" s="35">
        <v>0.69158252788104091</v>
      </c>
    </row>
    <row r="28" spans="1:8" ht="25.5" customHeight="1" x14ac:dyDescent="0.25">
      <c r="A28" s="19"/>
      <c r="B28" s="10" t="s">
        <v>24</v>
      </c>
      <c r="C28" s="10"/>
      <c r="D28" s="20"/>
      <c r="E28" s="20" t="s">
        <v>25</v>
      </c>
      <c r="F28" s="6">
        <v>32700</v>
      </c>
      <c r="G28" s="6">
        <v>18833.740000000002</v>
      </c>
      <c r="H28" s="47">
        <v>0.57595535168195722</v>
      </c>
    </row>
    <row r="29" spans="1:8" ht="27.75" customHeight="1" x14ac:dyDescent="0.25">
      <c r="A29" s="19" t="s">
        <v>22</v>
      </c>
      <c r="B29" s="10" t="s">
        <v>24</v>
      </c>
      <c r="C29" s="10" t="s">
        <v>126</v>
      </c>
      <c r="D29" s="20" t="s">
        <v>15</v>
      </c>
      <c r="E29" s="20" t="s">
        <v>127</v>
      </c>
      <c r="F29" s="6">
        <v>700</v>
      </c>
      <c r="G29" s="6">
        <v>0</v>
      </c>
      <c r="H29" s="47">
        <f t="shared" si="2"/>
        <v>0</v>
      </c>
    </row>
    <row r="30" spans="1:8" ht="27.75" customHeight="1" x14ac:dyDescent="0.25">
      <c r="A30" s="19" t="s">
        <v>22</v>
      </c>
      <c r="B30" s="10" t="s">
        <v>24</v>
      </c>
      <c r="C30" s="10" t="s">
        <v>136</v>
      </c>
      <c r="D30" s="20" t="s">
        <v>15</v>
      </c>
      <c r="E30" s="20" t="s">
        <v>137</v>
      </c>
      <c r="F30" s="6">
        <v>3000</v>
      </c>
      <c r="G30" s="6">
        <v>1416</v>
      </c>
      <c r="H30" s="47">
        <f t="shared" si="2"/>
        <v>0.47199999999999998</v>
      </c>
    </row>
    <row r="31" spans="1:8" ht="27.75" customHeight="1" x14ac:dyDescent="0.25">
      <c r="A31" s="19" t="s">
        <v>22</v>
      </c>
      <c r="B31" s="10" t="s">
        <v>24</v>
      </c>
      <c r="C31" s="10" t="s">
        <v>142</v>
      </c>
      <c r="D31" s="20" t="s">
        <v>15</v>
      </c>
      <c r="E31" s="20" t="s">
        <v>143</v>
      </c>
      <c r="F31" s="6">
        <v>5000</v>
      </c>
      <c r="G31" s="6">
        <v>4148.33</v>
      </c>
      <c r="H31" s="47">
        <f t="shared" si="2"/>
        <v>0.82966600000000001</v>
      </c>
    </row>
    <row r="32" spans="1:8" ht="27" customHeight="1" x14ac:dyDescent="0.25">
      <c r="A32" s="19" t="s">
        <v>22</v>
      </c>
      <c r="B32" s="10" t="s">
        <v>24</v>
      </c>
      <c r="C32" s="10" t="s">
        <v>134</v>
      </c>
      <c r="D32" s="20" t="s">
        <v>15</v>
      </c>
      <c r="E32" s="20" t="s">
        <v>135</v>
      </c>
      <c r="F32" s="6">
        <v>23000</v>
      </c>
      <c r="G32" s="6">
        <v>12625.53</v>
      </c>
      <c r="H32" s="47">
        <f t="shared" si="2"/>
        <v>0.54893608695652174</v>
      </c>
    </row>
    <row r="33" spans="1:8" ht="27" customHeight="1" x14ac:dyDescent="0.25">
      <c r="A33" s="19" t="s">
        <v>22</v>
      </c>
      <c r="B33" s="10" t="s">
        <v>24</v>
      </c>
      <c r="C33" s="10" t="s">
        <v>140</v>
      </c>
      <c r="D33" s="20" t="s">
        <v>15</v>
      </c>
      <c r="E33" s="20" t="s">
        <v>141</v>
      </c>
      <c r="F33" s="6">
        <v>1000</v>
      </c>
      <c r="G33" s="6">
        <v>643.88</v>
      </c>
      <c r="H33" s="47">
        <f t="shared" si="2"/>
        <v>0.64388000000000001</v>
      </c>
    </row>
    <row r="34" spans="1:8" ht="26.25" customHeight="1" x14ac:dyDescent="0.25">
      <c r="A34" s="19"/>
      <c r="B34" s="10" t="s">
        <v>144</v>
      </c>
      <c r="C34" s="10"/>
      <c r="D34" s="20"/>
      <c r="E34" s="20" t="s">
        <v>17</v>
      </c>
      <c r="F34" s="6">
        <v>21100</v>
      </c>
      <c r="G34" s="6">
        <v>18373.400000000001</v>
      </c>
      <c r="H34" s="47">
        <v>0.87077725118483418</v>
      </c>
    </row>
    <row r="35" spans="1:8" ht="27" customHeight="1" x14ac:dyDescent="0.25">
      <c r="A35" s="19" t="s">
        <v>22</v>
      </c>
      <c r="B35" s="10" t="s">
        <v>144</v>
      </c>
      <c r="C35" s="10" t="s">
        <v>145</v>
      </c>
      <c r="D35" s="20" t="s">
        <v>15</v>
      </c>
      <c r="E35" s="20" t="s">
        <v>146</v>
      </c>
      <c r="F35" s="6">
        <v>6000</v>
      </c>
      <c r="G35" s="6">
        <v>4210.6099999999997</v>
      </c>
      <c r="H35" s="47">
        <f t="shared" si="2"/>
        <v>0.70176833333333333</v>
      </c>
    </row>
    <row r="36" spans="1:8" ht="33" customHeight="1" x14ac:dyDescent="0.25">
      <c r="A36" s="19" t="s">
        <v>22</v>
      </c>
      <c r="B36" s="10" t="s">
        <v>144</v>
      </c>
      <c r="C36" s="10" t="s">
        <v>122</v>
      </c>
      <c r="D36" s="20" t="s">
        <v>15</v>
      </c>
      <c r="E36" s="20" t="s">
        <v>123</v>
      </c>
      <c r="F36" s="6">
        <v>1600</v>
      </c>
      <c r="G36" s="6">
        <v>1382.04</v>
      </c>
      <c r="H36" s="47">
        <f t="shared" si="2"/>
        <v>0.86377499999999996</v>
      </c>
    </row>
    <row r="37" spans="1:8" ht="41.25" customHeight="1" x14ac:dyDescent="0.25">
      <c r="A37" s="19" t="s">
        <v>22</v>
      </c>
      <c r="B37" s="10" t="s">
        <v>144</v>
      </c>
      <c r="C37" s="10" t="s">
        <v>124</v>
      </c>
      <c r="D37" s="20" t="s">
        <v>15</v>
      </c>
      <c r="E37" s="20" t="s">
        <v>125</v>
      </c>
      <c r="F37" s="6">
        <v>300</v>
      </c>
      <c r="G37" s="6">
        <v>112.66</v>
      </c>
      <c r="H37" s="47">
        <f t="shared" si="2"/>
        <v>0.37553333333333333</v>
      </c>
    </row>
    <row r="38" spans="1:8" ht="27" customHeight="1" x14ac:dyDescent="0.25">
      <c r="A38" s="19" t="s">
        <v>22</v>
      </c>
      <c r="B38" s="10" t="s">
        <v>144</v>
      </c>
      <c r="C38" s="10" t="s">
        <v>126</v>
      </c>
      <c r="D38" s="20" t="s">
        <v>15</v>
      </c>
      <c r="E38" s="20" t="s">
        <v>127</v>
      </c>
      <c r="F38" s="6">
        <v>5400</v>
      </c>
      <c r="G38" s="6">
        <v>5306.29</v>
      </c>
      <c r="H38" s="47">
        <f t="shared" si="2"/>
        <v>0.9826462962962963</v>
      </c>
    </row>
    <row r="39" spans="1:8" ht="35.25" customHeight="1" x14ac:dyDescent="0.25">
      <c r="A39" s="19" t="s">
        <v>22</v>
      </c>
      <c r="B39" s="10" t="s">
        <v>144</v>
      </c>
      <c r="C39" s="10" t="s">
        <v>136</v>
      </c>
      <c r="D39" s="20" t="s">
        <v>15</v>
      </c>
      <c r="E39" s="20" t="s">
        <v>137</v>
      </c>
      <c r="F39" s="6">
        <v>2500</v>
      </c>
      <c r="G39" s="6">
        <v>2115.46</v>
      </c>
      <c r="H39" s="47">
        <f t="shared" si="2"/>
        <v>0.84618400000000005</v>
      </c>
    </row>
    <row r="40" spans="1:8" ht="27" customHeight="1" x14ac:dyDescent="0.25">
      <c r="A40" s="19" t="s">
        <v>22</v>
      </c>
      <c r="B40" s="10" t="s">
        <v>144</v>
      </c>
      <c r="C40" s="10" t="s">
        <v>142</v>
      </c>
      <c r="D40" s="20" t="s">
        <v>15</v>
      </c>
      <c r="E40" s="20" t="s">
        <v>143</v>
      </c>
      <c r="F40" s="6">
        <v>5300</v>
      </c>
      <c r="G40" s="6">
        <v>5246.34</v>
      </c>
      <c r="H40" s="47">
        <f t="shared" si="2"/>
        <v>0.98987547169811319</v>
      </c>
    </row>
    <row r="41" spans="1:8" ht="27" customHeight="1" x14ac:dyDescent="0.25">
      <c r="A41" s="31" t="s">
        <v>147</v>
      </c>
      <c r="B41" s="32"/>
      <c r="C41" s="32"/>
      <c r="D41" s="33"/>
      <c r="E41" s="33" t="s">
        <v>240</v>
      </c>
      <c r="F41" s="34">
        <f>F42+F47+F50</f>
        <v>89108.86</v>
      </c>
      <c r="G41" s="34">
        <f>G42+G47+G50</f>
        <v>58550.98</v>
      </c>
      <c r="H41" s="35">
        <v>0.82679271926232412</v>
      </c>
    </row>
    <row r="42" spans="1:8" ht="27" customHeight="1" x14ac:dyDescent="0.25">
      <c r="A42" s="19"/>
      <c r="B42" s="10" t="s">
        <v>148</v>
      </c>
      <c r="C42" s="10"/>
      <c r="D42" s="20"/>
      <c r="E42" s="20" t="s">
        <v>241</v>
      </c>
      <c r="F42" s="6">
        <f>SUM(F43:F46)</f>
        <v>69217</v>
      </c>
      <c r="G42" s="6">
        <f>SUM(G43:G46)</f>
        <v>56950.98</v>
      </c>
      <c r="H42" s="47">
        <v>0.82278891023881418</v>
      </c>
    </row>
    <row r="43" spans="1:8" ht="27" customHeight="1" x14ac:dyDescent="0.25">
      <c r="A43" s="19" t="s">
        <v>147</v>
      </c>
      <c r="B43" s="10" t="s">
        <v>148</v>
      </c>
      <c r="C43" s="10" t="s">
        <v>122</v>
      </c>
      <c r="D43" s="20" t="s">
        <v>15</v>
      </c>
      <c r="E43" s="20" t="s">
        <v>123</v>
      </c>
      <c r="F43" s="6">
        <v>189</v>
      </c>
      <c r="G43" s="6">
        <v>188.1</v>
      </c>
      <c r="H43" s="47">
        <f t="shared" si="2"/>
        <v>0.99523809523809526</v>
      </c>
    </row>
    <row r="44" spans="1:8" ht="32.25" customHeight="1" x14ac:dyDescent="0.25">
      <c r="A44" s="19" t="s">
        <v>147</v>
      </c>
      <c r="B44" s="10" t="s">
        <v>148</v>
      </c>
      <c r="C44" s="10" t="s">
        <v>124</v>
      </c>
      <c r="D44" s="20" t="s">
        <v>15</v>
      </c>
      <c r="E44" s="20" t="s">
        <v>125</v>
      </c>
      <c r="F44" s="6">
        <v>14</v>
      </c>
      <c r="G44" s="6">
        <v>13.48</v>
      </c>
      <c r="H44" s="47">
        <f t="shared" si="2"/>
        <v>0.96285714285714286</v>
      </c>
    </row>
    <row r="45" spans="1:8" ht="29.25" customHeight="1" x14ac:dyDescent="0.25">
      <c r="A45" s="19" t="s">
        <v>147</v>
      </c>
      <c r="B45" s="10" t="s">
        <v>148</v>
      </c>
      <c r="C45" s="10" t="s">
        <v>126</v>
      </c>
      <c r="D45" s="20" t="s">
        <v>15</v>
      </c>
      <c r="E45" s="20" t="s">
        <v>127</v>
      </c>
      <c r="F45" s="6">
        <v>2900</v>
      </c>
      <c r="G45" s="6">
        <v>2900</v>
      </c>
      <c r="H45" s="47">
        <f t="shared" si="2"/>
        <v>1</v>
      </c>
    </row>
    <row r="46" spans="1:8" ht="27" customHeight="1" x14ac:dyDescent="0.25">
      <c r="A46" s="19" t="s">
        <v>147</v>
      </c>
      <c r="B46" s="10" t="s">
        <v>148</v>
      </c>
      <c r="C46" s="10" t="s">
        <v>134</v>
      </c>
      <c r="D46" s="20" t="s">
        <v>15</v>
      </c>
      <c r="E46" s="20" t="s">
        <v>135</v>
      </c>
      <c r="F46" s="6">
        <v>66114</v>
      </c>
      <c r="G46" s="6">
        <v>53849.4</v>
      </c>
      <c r="H46" s="47">
        <f t="shared" si="2"/>
        <v>0.81449314819856611</v>
      </c>
    </row>
    <row r="47" spans="1:8" ht="27" customHeight="1" x14ac:dyDescent="0.25">
      <c r="A47" s="19"/>
      <c r="B47" s="10" t="s">
        <v>149</v>
      </c>
      <c r="C47" s="10"/>
      <c r="D47" s="20"/>
      <c r="E47" s="20" t="s">
        <v>242</v>
      </c>
      <c r="F47" s="6">
        <v>1600</v>
      </c>
      <c r="G47" s="6">
        <v>1600</v>
      </c>
      <c r="H47" s="47">
        <v>1</v>
      </c>
    </row>
    <row r="48" spans="1:8" ht="27.75" customHeight="1" x14ac:dyDescent="0.25">
      <c r="A48" s="19" t="s">
        <v>147</v>
      </c>
      <c r="B48" s="10" t="s">
        <v>149</v>
      </c>
      <c r="C48" s="10" t="s">
        <v>136</v>
      </c>
      <c r="D48" s="20" t="s">
        <v>15</v>
      </c>
      <c r="E48" s="20" t="s">
        <v>137</v>
      </c>
      <c r="F48" s="6">
        <v>800</v>
      </c>
      <c r="G48" s="6">
        <v>800</v>
      </c>
      <c r="H48" s="47">
        <f t="shared" si="2"/>
        <v>1</v>
      </c>
    </row>
    <row r="49" spans="1:8" ht="27.75" customHeight="1" x14ac:dyDescent="0.25">
      <c r="A49" s="19" t="s">
        <v>147</v>
      </c>
      <c r="B49" s="10" t="s">
        <v>149</v>
      </c>
      <c r="C49" s="10" t="s">
        <v>134</v>
      </c>
      <c r="D49" s="20" t="s">
        <v>15</v>
      </c>
      <c r="E49" s="20" t="s">
        <v>135</v>
      </c>
      <c r="F49" s="6">
        <v>800</v>
      </c>
      <c r="G49" s="6">
        <v>800</v>
      </c>
      <c r="H49" s="47">
        <f t="shared" si="2"/>
        <v>1</v>
      </c>
    </row>
    <row r="50" spans="1:8" ht="23.25" customHeight="1" x14ac:dyDescent="0.25">
      <c r="A50" s="19"/>
      <c r="B50" s="10" t="s">
        <v>150</v>
      </c>
      <c r="C50" s="10"/>
      <c r="D50" s="20"/>
      <c r="E50" s="20" t="s">
        <v>17</v>
      </c>
      <c r="F50" s="6">
        <v>18291.86</v>
      </c>
      <c r="G50" s="6">
        <v>0</v>
      </c>
      <c r="H50" s="47">
        <v>0</v>
      </c>
    </row>
    <row r="51" spans="1:8" ht="58.5" customHeight="1" x14ac:dyDescent="0.25">
      <c r="A51" s="19" t="s">
        <v>147</v>
      </c>
      <c r="B51" s="10" t="s">
        <v>150</v>
      </c>
      <c r="C51" s="10" t="s">
        <v>14</v>
      </c>
      <c r="D51" s="20" t="s">
        <v>2</v>
      </c>
      <c r="E51" s="20" t="s">
        <v>151</v>
      </c>
      <c r="F51" s="6">
        <v>18291.86</v>
      </c>
      <c r="G51" s="6">
        <v>0</v>
      </c>
      <c r="H51" s="47">
        <f t="shared" si="2"/>
        <v>0</v>
      </c>
    </row>
    <row r="52" spans="1:8" ht="26.25" customHeight="1" x14ac:dyDescent="0.25">
      <c r="A52" s="4" t="s">
        <v>26</v>
      </c>
      <c r="B52" s="4"/>
      <c r="C52" s="9"/>
      <c r="D52" s="4"/>
      <c r="E52" s="4" t="s">
        <v>27</v>
      </c>
      <c r="F52" s="34">
        <f>F53+F64+F69+F91+F96+F100</f>
        <v>2497942.38</v>
      </c>
      <c r="G52" s="34">
        <f>G53+G64+G69+G91+G96+G100</f>
        <v>2386951.2700000005</v>
      </c>
      <c r="H52" s="35">
        <f t="shared" si="2"/>
        <v>0.95556698549627894</v>
      </c>
    </row>
    <row r="53" spans="1:8" ht="39.950000000000003" customHeight="1" x14ac:dyDescent="0.25">
      <c r="A53" s="19"/>
      <c r="B53" s="10" t="s">
        <v>28</v>
      </c>
      <c r="C53" s="10"/>
      <c r="D53" s="20"/>
      <c r="E53" s="20" t="s">
        <v>29</v>
      </c>
      <c r="F53" s="6">
        <f>SUM(F54:F63)</f>
        <v>197923</v>
      </c>
      <c r="G53" s="6">
        <f>SUM(G54:G63)</f>
        <v>194256.66000000003</v>
      </c>
      <c r="H53" s="47">
        <v>0.98147592750716184</v>
      </c>
    </row>
    <row r="54" spans="1:8" ht="27" customHeight="1" x14ac:dyDescent="0.25">
      <c r="A54" s="19" t="s">
        <v>26</v>
      </c>
      <c r="B54" s="10" t="s">
        <v>28</v>
      </c>
      <c r="C54" s="10" t="s">
        <v>152</v>
      </c>
      <c r="D54" s="20" t="s">
        <v>15</v>
      </c>
      <c r="E54" s="20" t="s">
        <v>153</v>
      </c>
      <c r="F54" s="6">
        <v>145140</v>
      </c>
      <c r="G54" s="6">
        <v>142856.72</v>
      </c>
      <c r="H54" s="47">
        <f t="shared" si="2"/>
        <v>0.98426843048091495</v>
      </c>
    </row>
    <row r="55" spans="1:8" ht="27" customHeight="1" x14ac:dyDescent="0.25">
      <c r="A55" s="19" t="s">
        <v>26</v>
      </c>
      <c r="B55" s="10" t="s">
        <v>28</v>
      </c>
      <c r="C55" s="10" t="s">
        <v>154</v>
      </c>
      <c r="D55" s="20" t="s">
        <v>15</v>
      </c>
      <c r="E55" s="20" t="s">
        <v>155</v>
      </c>
      <c r="F55" s="6">
        <v>10953</v>
      </c>
      <c r="G55" s="6">
        <v>10952.29</v>
      </c>
      <c r="H55" s="47">
        <f t="shared" si="2"/>
        <v>0.99993517757691963</v>
      </c>
    </row>
    <row r="56" spans="1:8" ht="27" customHeight="1" x14ac:dyDescent="0.25">
      <c r="A56" s="19" t="s">
        <v>26</v>
      </c>
      <c r="B56" s="10" t="s">
        <v>28</v>
      </c>
      <c r="C56" s="10" t="s">
        <v>122</v>
      </c>
      <c r="D56" s="20" t="s">
        <v>15</v>
      </c>
      <c r="E56" s="20" t="s">
        <v>123</v>
      </c>
      <c r="F56" s="6">
        <v>26400</v>
      </c>
      <c r="G56" s="6">
        <v>25716.92</v>
      </c>
      <c r="H56" s="47">
        <f t="shared" si="2"/>
        <v>0.97412575757575748</v>
      </c>
    </row>
    <row r="57" spans="1:8" ht="36" customHeight="1" x14ac:dyDescent="0.25">
      <c r="A57" s="19" t="s">
        <v>26</v>
      </c>
      <c r="B57" s="10" t="s">
        <v>28</v>
      </c>
      <c r="C57" s="10" t="s">
        <v>124</v>
      </c>
      <c r="D57" s="20" t="s">
        <v>15</v>
      </c>
      <c r="E57" s="20" t="s">
        <v>125</v>
      </c>
      <c r="F57" s="6">
        <v>3200</v>
      </c>
      <c r="G57" s="6">
        <v>3074.04</v>
      </c>
      <c r="H57" s="47">
        <f t="shared" si="2"/>
        <v>0.96063750000000003</v>
      </c>
    </row>
    <row r="58" spans="1:8" ht="27" customHeight="1" x14ac:dyDescent="0.25">
      <c r="A58" s="19" t="s">
        <v>26</v>
      </c>
      <c r="B58" s="10" t="s">
        <v>28</v>
      </c>
      <c r="C58" s="10" t="s">
        <v>156</v>
      </c>
      <c r="D58" s="20" t="s">
        <v>15</v>
      </c>
      <c r="E58" s="20" t="s">
        <v>157</v>
      </c>
      <c r="F58" s="6">
        <v>3600</v>
      </c>
      <c r="G58" s="6">
        <v>3127.2</v>
      </c>
      <c r="H58" s="47">
        <f t="shared" si="2"/>
        <v>0.86866666666666659</v>
      </c>
    </row>
    <row r="59" spans="1:8" ht="26.25" customHeight="1" x14ac:dyDescent="0.25">
      <c r="A59" s="19" t="s">
        <v>26</v>
      </c>
      <c r="B59" s="10" t="s">
        <v>28</v>
      </c>
      <c r="C59" s="10" t="s">
        <v>136</v>
      </c>
      <c r="D59" s="20" t="s">
        <v>15</v>
      </c>
      <c r="E59" s="20" t="s">
        <v>137</v>
      </c>
      <c r="F59" s="6">
        <v>550</v>
      </c>
      <c r="G59" s="6">
        <v>549.20000000000005</v>
      </c>
      <c r="H59" s="47">
        <f t="shared" si="2"/>
        <v>0.99854545454545462</v>
      </c>
    </row>
    <row r="60" spans="1:8" ht="21.75" customHeight="1" x14ac:dyDescent="0.25">
      <c r="A60" s="19" t="s">
        <v>26</v>
      </c>
      <c r="B60" s="10" t="s">
        <v>28</v>
      </c>
      <c r="C60" s="10" t="s">
        <v>134</v>
      </c>
      <c r="D60" s="20" t="s">
        <v>15</v>
      </c>
      <c r="E60" s="20" t="s">
        <v>135</v>
      </c>
      <c r="F60" s="6">
        <v>3200</v>
      </c>
      <c r="G60" s="6">
        <v>3200</v>
      </c>
      <c r="H60" s="47">
        <f t="shared" si="2"/>
        <v>1</v>
      </c>
    </row>
    <row r="61" spans="1:8" ht="21.75" customHeight="1" x14ac:dyDescent="0.25">
      <c r="A61" s="19" t="s">
        <v>26</v>
      </c>
      <c r="B61" s="10" t="s">
        <v>28</v>
      </c>
      <c r="C61" s="10" t="s">
        <v>158</v>
      </c>
      <c r="D61" s="20" t="s">
        <v>15</v>
      </c>
      <c r="E61" s="20" t="s">
        <v>159</v>
      </c>
      <c r="F61" s="6">
        <v>3876</v>
      </c>
      <c r="G61" s="6">
        <v>3876</v>
      </c>
      <c r="H61" s="47">
        <f t="shared" si="2"/>
        <v>1</v>
      </c>
    </row>
    <row r="62" spans="1:8" ht="72" customHeight="1" x14ac:dyDescent="0.25">
      <c r="A62" s="19" t="s">
        <v>26</v>
      </c>
      <c r="B62" s="10" t="s">
        <v>28</v>
      </c>
      <c r="C62" s="10" t="s">
        <v>160</v>
      </c>
      <c r="D62" s="20" t="s">
        <v>15</v>
      </c>
      <c r="E62" s="20" t="s">
        <v>161</v>
      </c>
      <c r="F62" s="6">
        <v>4</v>
      </c>
      <c r="G62" s="6">
        <v>3.76</v>
      </c>
      <c r="H62" s="47">
        <f t="shared" si="2"/>
        <v>0.94</v>
      </c>
    </row>
    <row r="63" spans="1:8" ht="34.5" customHeight="1" x14ac:dyDescent="0.25">
      <c r="A63" s="19" t="s">
        <v>26</v>
      </c>
      <c r="B63" s="10" t="s">
        <v>28</v>
      </c>
      <c r="C63" s="10" t="s">
        <v>162</v>
      </c>
      <c r="D63" s="20" t="s">
        <v>15</v>
      </c>
      <c r="E63" s="20" t="s">
        <v>163</v>
      </c>
      <c r="F63" s="6">
        <v>1000</v>
      </c>
      <c r="G63" s="6">
        <v>900.53</v>
      </c>
      <c r="H63" s="47">
        <f t="shared" si="2"/>
        <v>0.90052999999999994</v>
      </c>
    </row>
    <row r="64" spans="1:8" ht="33.75" customHeight="1" x14ac:dyDescent="0.25">
      <c r="A64" s="19"/>
      <c r="B64" s="10" t="s">
        <v>164</v>
      </c>
      <c r="C64" s="10"/>
      <c r="D64" s="20"/>
      <c r="E64" s="20" t="s">
        <v>243</v>
      </c>
      <c r="F64" s="6">
        <v>108400</v>
      </c>
      <c r="G64" s="6">
        <v>99045.64</v>
      </c>
      <c r="H64" s="47">
        <v>0.91370516605166052</v>
      </c>
    </row>
    <row r="65" spans="1:8" ht="19.5" customHeight="1" x14ac:dyDescent="0.25">
      <c r="A65" s="19" t="s">
        <v>26</v>
      </c>
      <c r="B65" s="10" t="s">
        <v>164</v>
      </c>
      <c r="C65" s="10" t="s">
        <v>165</v>
      </c>
      <c r="D65" s="20" t="s">
        <v>15</v>
      </c>
      <c r="E65" s="20" t="s">
        <v>166</v>
      </c>
      <c r="F65" s="6">
        <v>100000</v>
      </c>
      <c r="G65" s="6">
        <v>92120</v>
      </c>
      <c r="H65" s="47">
        <f t="shared" si="2"/>
        <v>0.92120000000000002</v>
      </c>
    </row>
    <row r="66" spans="1:8" ht="19.5" customHeight="1" x14ac:dyDescent="0.25">
      <c r="A66" s="19" t="s">
        <v>26</v>
      </c>
      <c r="B66" s="10" t="s">
        <v>164</v>
      </c>
      <c r="C66" s="10" t="s">
        <v>136</v>
      </c>
      <c r="D66" s="20" t="s">
        <v>15</v>
      </c>
      <c r="E66" s="20" t="s">
        <v>137</v>
      </c>
      <c r="F66" s="6">
        <v>2000</v>
      </c>
      <c r="G66" s="6">
        <v>1999.99</v>
      </c>
      <c r="H66" s="47">
        <f t="shared" si="2"/>
        <v>0.99999499999999997</v>
      </c>
    </row>
    <row r="67" spans="1:8" ht="19.5" customHeight="1" x14ac:dyDescent="0.25">
      <c r="A67" s="19" t="s">
        <v>26</v>
      </c>
      <c r="B67" s="10" t="s">
        <v>164</v>
      </c>
      <c r="C67" s="10" t="s">
        <v>167</v>
      </c>
      <c r="D67" s="20" t="s">
        <v>15</v>
      </c>
      <c r="E67" s="20" t="s">
        <v>168</v>
      </c>
      <c r="F67" s="6">
        <v>2000</v>
      </c>
      <c r="G67" s="6">
        <v>671.08</v>
      </c>
      <c r="H67" s="47">
        <f t="shared" si="2"/>
        <v>0.33554</v>
      </c>
    </row>
    <row r="68" spans="1:8" ht="27" customHeight="1" x14ac:dyDescent="0.25">
      <c r="A68" s="19" t="s">
        <v>26</v>
      </c>
      <c r="B68" s="10" t="s">
        <v>164</v>
      </c>
      <c r="C68" s="10" t="s">
        <v>134</v>
      </c>
      <c r="D68" s="20" t="s">
        <v>15</v>
      </c>
      <c r="E68" s="20" t="s">
        <v>135</v>
      </c>
      <c r="F68" s="6">
        <v>4400</v>
      </c>
      <c r="G68" s="6">
        <v>4254.57</v>
      </c>
      <c r="H68" s="47">
        <f t="shared" si="2"/>
        <v>0.96694772727272715</v>
      </c>
    </row>
    <row r="69" spans="1:8" ht="27" customHeight="1" x14ac:dyDescent="0.25">
      <c r="A69" s="19"/>
      <c r="B69" s="10" t="s">
        <v>31</v>
      </c>
      <c r="C69" s="10"/>
      <c r="D69" s="20"/>
      <c r="E69" s="20" t="s">
        <v>32</v>
      </c>
      <c r="F69" s="6">
        <f>SUM(F70:F90)</f>
        <v>2065294.38</v>
      </c>
      <c r="G69" s="6">
        <f t="shared" ref="G69" si="4">SUM(G70:G90)</f>
        <v>1979645.6</v>
      </c>
      <c r="H69" s="49">
        <f t="shared" si="2"/>
        <v>0.95852950512556001</v>
      </c>
    </row>
    <row r="70" spans="1:8" ht="27" customHeight="1" x14ac:dyDescent="0.25">
      <c r="A70" s="19" t="s">
        <v>26</v>
      </c>
      <c r="B70" s="10" t="s">
        <v>31</v>
      </c>
      <c r="C70" s="10" t="s">
        <v>169</v>
      </c>
      <c r="D70" s="20" t="s">
        <v>15</v>
      </c>
      <c r="E70" s="20" t="s">
        <v>170</v>
      </c>
      <c r="F70" s="6">
        <v>2400</v>
      </c>
      <c r="G70" s="6">
        <v>2354.2399999999998</v>
      </c>
      <c r="H70" s="47">
        <f t="shared" si="2"/>
        <v>0.98093333333333321</v>
      </c>
    </row>
    <row r="71" spans="1:8" ht="27" customHeight="1" x14ac:dyDescent="0.25">
      <c r="A71" s="19" t="s">
        <v>26</v>
      </c>
      <c r="B71" s="10" t="s">
        <v>31</v>
      </c>
      <c r="C71" s="10" t="s">
        <v>152</v>
      </c>
      <c r="D71" s="20" t="s">
        <v>15</v>
      </c>
      <c r="E71" s="20" t="s">
        <v>153</v>
      </c>
      <c r="F71" s="6">
        <v>1135899.3799999999</v>
      </c>
      <c r="G71" s="6">
        <v>1108954.06</v>
      </c>
      <c r="H71" s="47">
        <f t="shared" si="2"/>
        <v>0.97627842705574874</v>
      </c>
    </row>
    <row r="72" spans="1:8" ht="27" customHeight="1" x14ac:dyDescent="0.25">
      <c r="A72" s="19" t="s">
        <v>26</v>
      </c>
      <c r="B72" s="10" t="s">
        <v>31</v>
      </c>
      <c r="C72" s="10" t="s">
        <v>154</v>
      </c>
      <c r="D72" s="20" t="s">
        <v>15</v>
      </c>
      <c r="E72" s="20" t="s">
        <v>155</v>
      </c>
      <c r="F72" s="6">
        <v>90030</v>
      </c>
      <c r="G72" s="6">
        <v>90029.37</v>
      </c>
      <c r="H72" s="47">
        <f t="shared" si="2"/>
        <v>0.99999300233255572</v>
      </c>
    </row>
    <row r="73" spans="1:8" ht="27" customHeight="1" x14ac:dyDescent="0.25">
      <c r="A73" s="19" t="s">
        <v>26</v>
      </c>
      <c r="B73" s="10" t="s">
        <v>31</v>
      </c>
      <c r="C73" s="10" t="s">
        <v>122</v>
      </c>
      <c r="D73" s="20" t="s">
        <v>15</v>
      </c>
      <c r="E73" s="20" t="s">
        <v>123</v>
      </c>
      <c r="F73" s="6">
        <v>178100</v>
      </c>
      <c r="G73" s="6">
        <v>176697.34</v>
      </c>
      <c r="H73" s="47">
        <f t="shared" si="2"/>
        <v>0.99212431218416619</v>
      </c>
    </row>
    <row r="74" spans="1:8" ht="34.5" customHeight="1" x14ac:dyDescent="0.25">
      <c r="A74" s="19" t="s">
        <v>26</v>
      </c>
      <c r="B74" s="10" t="s">
        <v>31</v>
      </c>
      <c r="C74" s="10" t="s">
        <v>124</v>
      </c>
      <c r="D74" s="20" t="s">
        <v>15</v>
      </c>
      <c r="E74" s="20" t="s">
        <v>125</v>
      </c>
      <c r="F74" s="6">
        <v>13800</v>
      </c>
      <c r="G74" s="6">
        <v>13262.05</v>
      </c>
      <c r="H74" s="47">
        <f t="shared" si="2"/>
        <v>0.96101811594202891</v>
      </c>
    </row>
    <row r="75" spans="1:8" ht="36.75" customHeight="1" x14ac:dyDescent="0.25">
      <c r="A75" s="19" t="s">
        <v>26</v>
      </c>
      <c r="B75" s="10" t="s">
        <v>31</v>
      </c>
      <c r="C75" s="10" t="s">
        <v>156</v>
      </c>
      <c r="D75" s="20" t="s">
        <v>15</v>
      </c>
      <c r="E75" s="20" t="s">
        <v>157</v>
      </c>
      <c r="F75" s="6">
        <v>24480</v>
      </c>
      <c r="G75" s="6">
        <v>22507.4</v>
      </c>
      <c r="H75" s="47">
        <f t="shared" si="2"/>
        <v>0.91941993464052296</v>
      </c>
    </row>
    <row r="76" spans="1:8" ht="27" customHeight="1" x14ac:dyDescent="0.25">
      <c r="A76" s="19" t="s">
        <v>26</v>
      </c>
      <c r="B76" s="10" t="s">
        <v>31</v>
      </c>
      <c r="C76" s="10" t="s">
        <v>126</v>
      </c>
      <c r="D76" s="20" t="s">
        <v>15</v>
      </c>
      <c r="E76" s="20" t="s">
        <v>127</v>
      </c>
      <c r="F76" s="6">
        <v>48200</v>
      </c>
      <c r="G76" s="6">
        <v>47925.09</v>
      </c>
      <c r="H76" s="47">
        <f t="shared" si="2"/>
        <v>0.99429647302904556</v>
      </c>
    </row>
    <row r="77" spans="1:8" ht="27" customHeight="1" x14ac:dyDescent="0.25">
      <c r="A77" s="19" t="s">
        <v>26</v>
      </c>
      <c r="B77" s="10" t="s">
        <v>31</v>
      </c>
      <c r="C77" s="10" t="s">
        <v>136</v>
      </c>
      <c r="D77" s="20" t="s">
        <v>15</v>
      </c>
      <c r="E77" s="20" t="s">
        <v>137</v>
      </c>
      <c r="F77" s="6">
        <v>138686</v>
      </c>
      <c r="G77" s="6">
        <v>127108.97</v>
      </c>
      <c r="H77" s="47">
        <f t="shared" si="2"/>
        <v>0.91652344144326037</v>
      </c>
    </row>
    <row r="78" spans="1:8" ht="28.5" customHeight="1" x14ac:dyDescent="0.25">
      <c r="A78" s="19" t="s">
        <v>26</v>
      </c>
      <c r="B78" s="10" t="s">
        <v>31</v>
      </c>
      <c r="C78" s="10" t="s">
        <v>167</v>
      </c>
      <c r="D78" s="20" t="s">
        <v>15</v>
      </c>
      <c r="E78" s="20" t="s">
        <v>168</v>
      </c>
      <c r="F78" s="6">
        <v>2000</v>
      </c>
      <c r="G78" s="6">
        <v>1743.84</v>
      </c>
      <c r="H78" s="47">
        <f t="shared" si="2"/>
        <v>0.87191999999999992</v>
      </c>
    </row>
    <row r="79" spans="1:8" ht="27" customHeight="1" x14ac:dyDescent="0.25">
      <c r="A79" s="19" t="s">
        <v>26</v>
      </c>
      <c r="B79" s="10" t="s">
        <v>31</v>
      </c>
      <c r="C79" s="10" t="s">
        <v>142</v>
      </c>
      <c r="D79" s="20" t="s">
        <v>15</v>
      </c>
      <c r="E79" s="20" t="s">
        <v>143</v>
      </c>
      <c r="F79" s="6">
        <v>52000</v>
      </c>
      <c r="G79" s="6">
        <v>47666.74</v>
      </c>
      <c r="H79" s="47">
        <f t="shared" si="2"/>
        <v>0.91666807692307684</v>
      </c>
    </row>
    <row r="80" spans="1:8" ht="24.75" customHeight="1" x14ac:dyDescent="0.25">
      <c r="A80" s="19" t="s">
        <v>26</v>
      </c>
      <c r="B80" s="10" t="s">
        <v>31</v>
      </c>
      <c r="C80" s="10" t="s">
        <v>138</v>
      </c>
      <c r="D80" s="20" t="s">
        <v>15</v>
      </c>
      <c r="E80" s="20" t="s">
        <v>139</v>
      </c>
      <c r="F80" s="6">
        <v>5000</v>
      </c>
      <c r="G80" s="6">
        <v>4682.8599999999997</v>
      </c>
      <c r="H80" s="47">
        <f t="shared" si="2"/>
        <v>0.93657199999999996</v>
      </c>
    </row>
    <row r="81" spans="1:8" ht="27" customHeight="1" x14ac:dyDescent="0.25">
      <c r="A81" s="19" t="s">
        <v>26</v>
      </c>
      <c r="B81" s="10" t="s">
        <v>31</v>
      </c>
      <c r="C81" s="10" t="s">
        <v>171</v>
      </c>
      <c r="D81" s="20" t="s">
        <v>15</v>
      </c>
      <c r="E81" s="20" t="s">
        <v>172</v>
      </c>
      <c r="F81" s="6">
        <v>1500</v>
      </c>
      <c r="G81" s="6">
        <v>1010</v>
      </c>
      <c r="H81" s="47">
        <f t="shared" si="2"/>
        <v>0.67333333333333334</v>
      </c>
    </row>
    <row r="82" spans="1:8" ht="27" customHeight="1" x14ac:dyDescent="0.25">
      <c r="A82" s="19" t="s">
        <v>26</v>
      </c>
      <c r="B82" s="10" t="s">
        <v>31</v>
      </c>
      <c r="C82" s="10" t="s">
        <v>134</v>
      </c>
      <c r="D82" s="20" t="s">
        <v>15</v>
      </c>
      <c r="E82" s="20" t="s">
        <v>135</v>
      </c>
      <c r="F82" s="6">
        <v>279100</v>
      </c>
      <c r="G82" s="6">
        <v>254945.43</v>
      </c>
      <c r="H82" s="47">
        <f t="shared" si="2"/>
        <v>0.91345549982085272</v>
      </c>
    </row>
    <row r="83" spans="1:8" ht="28.5" customHeight="1" x14ac:dyDescent="0.25">
      <c r="A83" s="19" t="s">
        <v>26</v>
      </c>
      <c r="B83" s="10" t="s">
        <v>31</v>
      </c>
      <c r="C83" s="10" t="s">
        <v>173</v>
      </c>
      <c r="D83" s="20" t="s">
        <v>15</v>
      </c>
      <c r="E83" s="20" t="s">
        <v>174</v>
      </c>
      <c r="F83" s="6">
        <v>14000</v>
      </c>
      <c r="G83" s="6">
        <v>11705.68</v>
      </c>
      <c r="H83" s="47">
        <f t="shared" si="2"/>
        <v>0.83611999999999997</v>
      </c>
    </row>
    <row r="84" spans="1:8" ht="28.5" customHeight="1" x14ac:dyDescent="0.25">
      <c r="A84" s="19" t="s">
        <v>26</v>
      </c>
      <c r="B84" s="10" t="s">
        <v>31</v>
      </c>
      <c r="C84" s="10" t="s">
        <v>175</v>
      </c>
      <c r="D84" s="20" t="s">
        <v>15</v>
      </c>
      <c r="E84" s="20" t="s">
        <v>176</v>
      </c>
      <c r="F84" s="6">
        <v>200</v>
      </c>
      <c r="G84" s="6">
        <v>162.97</v>
      </c>
      <c r="H84" s="47">
        <f t="shared" si="2"/>
        <v>0.81484999999999996</v>
      </c>
    </row>
    <row r="85" spans="1:8" ht="27" customHeight="1" x14ac:dyDescent="0.25">
      <c r="A85" s="19" t="s">
        <v>26</v>
      </c>
      <c r="B85" s="10" t="s">
        <v>31</v>
      </c>
      <c r="C85" s="10" t="s">
        <v>128</v>
      </c>
      <c r="D85" s="20" t="s">
        <v>15</v>
      </c>
      <c r="E85" s="20" t="s">
        <v>129</v>
      </c>
      <c r="F85" s="6">
        <v>30000</v>
      </c>
      <c r="G85" s="6">
        <v>29483.360000000001</v>
      </c>
      <c r="H85" s="47">
        <f t="shared" si="2"/>
        <v>0.98277866666666669</v>
      </c>
    </row>
    <row r="86" spans="1:8" ht="27.75" customHeight="1" x14ac:dyDescent="0.25">
      <c r="A86" s="19" t="s">
        <v>26</v>
      </c>
      <c r="B86" s="10" t="s">
        <v>31</v>
      </c>
      <c r="C86" s="10" t="s">
        <v>158</v>
      </c>
      <c r="D86" s="20" t="s">
        <v>15</v>
      </c>
      <c r="E86" s="20" t="s">
        <v>159</v>
      </c>
      <c r="F86" s="6">
        <v>30199</v>
      </c>
      <c r="G86" s="6">
        <v>30199</v>
      </c>
      <c r="H86" s="47">
        <f t="shared" si="2"/>
        <v>1</v>
      </c>
    </row>
    <row r="87" spans="1:8" ht="27.75" customHeight="1" x14ac:dyDescent="0.25">
      <c r="A87" s="19" t="s">
        <v>26</v>
      </c>
      <c r="B87" s="10" t="s">
        <v>31</v>
      </c>
      <c r="C87" s="10" t="s">
        <v>177</v>
      </c>
      <c r="D87" s="20" t="s">
        <v>15</v>
      </c>
      <c r="E87" s="20" t="s">
        <v>178</v>
      </c>
      <c r="F87" s="6">
        <v>200</v>
      </c>
      <c r="G87" s="6">
        <v>162</v>
      </c>
      <c r="H87" s="47">
        <f t="shared" si="2"/>
        <v>0.81</v>
      </c>
    </row>
    <row r="88" spans="1:8" ht="27.75" customHeight="1" x14ac:dyDescent="0.25">
      <c r="A88" s="19" t="s">
        <v>26</v>
      </c>
      <c r="B88" s="10" t="s">
        <v>31</v>
      </c>
      <c r="C88" s="10" t="s">
        <v>179</v>
      </c>
      <c r="D88" s="20" t="s">
        <v>15</v>
      </c>
      <c r="E88" s="20" t="s">
        <v>180</v>
      </c>
      <c r="F88" s="6">
        <v>500</v>
      </c>
      <c r="G88" s="6">
        <v>185.29</v>
      </c>
      <c r="H88" s="47">
        <f t="shared" ref="H88:H168" si="5">IF($F88=0,0,$G88/$F88)</f>
        <v>0.37057999999999996</v>
      </c>
    </row>
    <row r="89" spans="1:8" ht="36" customHeight="1" x14ac:dyDescent="0.25">
      <c r="A89" s="19" t="s">
        <v>26</v>
      </c>
      <c r="B89" s="10" t="s">
        <v>31</v>
      </c>
      <c r="C89" s="10" t="s">
        <v>162</v>
      </c>
      <c r="D89" s="20" t="s">
        <v>15</v>
      </c>
      <c r="E89" s="20" t="s">
        <v>163</v>
      </c>
      <c r="F89" s="6">
        <v>9000</v>
      </c>
      <c r="G89" s="6">
        <v>8859.91</v>
      </c>
      <c r="H89" s="47">
        <f t="shared" si="5"/>
        <v>0.98443444444444439</v>
      </c>
    </row>
    <row r="90" spans="1:8" ht="21.75" customHeight="1" x14ac:dyDescent="0.25">
      <c r="A90" s="19" t="s">
        <v>26</v>
      </c>
      <c r="B90" s="10" t="s">
        <v>31</v>
      </c>
      <c r="C90" s="10" t="s">
        <v>117</v>
      </c>
      <c r="D90" s="20" t="s">
        <v>15</v>
      </c>
      <c r="E90" s="20" t="s">
        <v>118</v>
      </c>
      <c r="F90" s="6">
        <v>10000</v>
      </c>
      <c r="G90" s="6">
        <v>0</v>
      </c>
      <c r="H90" s="47">
        <f t="shared" si="5"/>
        <v>0</v>
      </c>
    </row>
    <row r="91" spans="1:8" ht="27" customHeight="1" x14ac:dyDescent="0.25">
      <c r="A91" s="44"/>
      <c r="B91" s="27" t="s">
        <v>33</v>
      </c>
      <c r="C91" s="27"/>
      <c r="D91" s="45"/>
      <c r="E91" s="44" t="s">
        <v>34</v>
      </c>
      <c r="F91" s="28">
        <v>27325</v>
      </c>
      <c r="G91" s="28">
        <v>21249.88</v>
      </c>
      <c r="H91" s="47">
        <f t="shared" si="5"/>
        <v>0.77767172918572736</v>
      </c>
    </row>
    <row r="92" spans="1:8" ht="27" customHeight="1" x14ac:dyDescent="0.25">
      <c r="A92" s="19" t="s">
        <v>26</v>
      </c>
      <c r="B92" s="10" t="s">
        <v>33</v>
      </c>
      <c r="C92" s="10" t="s">
        <v>152</v>
      </c>
      <c r="D92" s="20" t="s">
        <v>15</v>
      </c>
      <c r="E92" s="20" t="s">
        <v>153</v>
      </c>
      <c r="F92" s="6">
        <v>22032</v>
      </c>
      <c r="G92" s="6">
        <v>17108.32</v>
      </c>
      <c r="H92" s="47">
        <f t="shared" si="5"/>
        <v>0.77652142338416852</v>
      </c>
    </row>
    <row r="93" spans="1:8" ht="27" customHeight="1" x14ac:dyDescent="0.25">
      <c r="A93" s="19" t="s">
        <v>26</v>
      </c>
      <c r="B93" s="10" t="s">
        <v>33</v>
      </c>
      <c r="C93" s="10" t="s">
        <v>122</v>
      </c>
      <c r="D93" s="20" t="s">
        <v>15</v>
      </c>
      <c r="E93" s="20" t="s">
        <v>123</v>
      </c>
      <c r="F93" s="6">
        <v>3767</v>
      </c>
      <c r="G93" s="6">
        <v>2941.19</v>
      </c>
      <c r="H93" s="47">
        <f t="shared" si="5"/>
        <v>0.78077780727369261</v>
      </c>
    </row>
    <row r="94" spans="1:8" ht="35.25" customHeight="1" x14ac:dyDescent="0.25">
      <c r="A94" s="19" t="s">
        <v>26</v>
      </c>
      <c r="B94" s="10" t="s">
        <v>33</v>
      </c>
      <c r="C94" s="10" t="s">
        <v>124</v>
      </c>
      <c r="D94" s="20" t="s">
        <v>15</v>
      </c>
      <c r="E94" s="20" t="s">
        <v>125</v>
      </c>
      <c r="F94" s="6">
        <v>540</v>
      </c>
      <c r="G94" s="6">
        <v>214.37</v>
      </c>
      <c r="H94" s="47">
        <f t="shared" si="5"/>
        <v>0.39698148148148149</v>
      </c>
    </row>
    <row r="95" spans="1:8" ht="29.25" customHeight="1" x14ac:dyDescent="0.25">
      <c r="A95" s="19" t="s">
        <v>26</v>
      </c>
      <c r="B95" s="10" t="s">
        <v>33</v>
      </c>
      <c r="C95" s="10" t="s">
        <v>136</v>
      </c>
      <c r="D95" s="20" t="s">
        <v>15</v>
      </c>
      <c r="E95" s="20" t="s">
        <v>137</v>
      </c>
      <c r="F95" s="6">
        <v>986</v>
      </c>
      <c r="G95" s="6">
        <v>986</v>
      </c>
      <c r="H95" s="47">
        <f t="shared" si="5"/>
        <v>1</v>
      </c>
    </row>
    <row r="96" spans="1:8" ht="26.25" customHeight="1" x14ac:dyDescent="0.25">
      <c r="A96" s="44"/>
      <c r="B96" s="27" t="s">
        <v>181</v>
      </c>
      <c r="C96" s="27"/>
      <c r="D96" s="45"/>
      <c r="E96" s="44" t="s">
        <v>244</v>
      </c>
      <c r="F96" s="28">
        <v>29000</v>
      </c>
      <c r="G96" s="28">
        <v>26267.49</v>
      </c>
      <c r="H96" s="47">
        <f t="shared" si="5"/>
        <v>0.90577551724137939</v>
      </c>
    </row>
    <row r="97" spans="1:8" ht="27" customHeight="1" x14ac:dyDescent="0.25">
      <c r="A97" s="19" t="s">
        <v>26</v>
      </c>
      <c r="B97" s="10" t="s">
        <v>181</v>
      </c>
      <c r="C97" s="10" t="s">
        <v>126</v>
      </c>
      <c r="D97" s="20" t="s">
        <v>15</v>
      </c>
      <c r="E97" s="20" t="s">
        <v>127</v>
      </c>
      <c r="F97" s="6">
        <v>3000</v>
      </c>
      <c r="G97" s="6">
        <v>2732</v>
      </c>
      <c r="H97" s="47">
        <f t="shared" si="5"/>
        <v>0.91066666666666662</v>
      </c>
    </row>
    <row r="98" spans="1:8" ht="22.5" customHeight="1" x14ac:dyDescent="0.25">
      <c r="A98" s="19" t="s">
        <v>26</v>
      </c>
      <c r="B98" s="10" t="s">
        <v>181</v>
      </c>
      <c r="C98" s="10" t="s">
        <v>136</v>
      </c>
      <c r="D98" s="20" t="s">
        <v>15</v>
      </c>
      <c r="E98" s="20" t="s">
        <v>137</v>
      </c>
      <c r="F98" s="6">
        <v>1000</v>
      </c>
      <c r="G98" s="6">
        <v>837.1</v>
      </c>
      <c r="H98" s="47">
        <f t="shared" si="5"/>
        <v>0.83710000000000007</v>
      </c>
    </row>
    <row r="99" spans="1:8" ht="22.5" customHeight="1" x14ac:dyDescent="0.25">
      <c r="A99" s="19" t="s">
        <v>26</v>
      </c>
      <c r="B99" s="10" t="s">
        <v>181</v>
      </c>
      <c r="C99" s="10" t="s">
        <v>134</v>
      </c>
      <c r="D99" s="20" t="s">
        <v>15</v>
      </c>
      <c r="E99" s="20" t="s">
        <v>135</v>
      </c>
      <c r="F99" s="6">
        <v>25000</v>
      </c>
      <c r="G99" s="6">
        <v>22698.39</v>
      </c>
      <c r="H99" s="47">
        <f t="shared" si="5"/>
        <v>0.90793559999999995</v>
      </c>
    </row>
    <row r="100" spans="1:8" ht="22.5" customHeight="1" x14ac:dyDescent="0.25">
      <c r="A100" s="19"/>
      <c r="B100" s="10" t="s">
        <v>35</v>
      </c>
      <c r="C100" s="10"/>
      <c r="D100" s="20"/>
      <c r="E100" s="20" t="s">
        <v>17</v>
      </c>
      <c r="F100" s="6">
        <v>70000</v>
      </c>
      <c r="G100" s="6">
        <v>66486</v>
      </c>
      <c r="H100" s="47">
        <f t="shared" si="5"/>
        <v>0.94979999999999998</v>
      </c>
    </row>
    <row r="101" spans="1:8" ht="22.5" customHeight="1" x14ac:dyDescent="0.25">
      <c r="A101" s="19" t="s">
        <v>26</v>
      </c>
      <c r="B101" s="10" t="s">
        <v>35</v>
      </c>
      <c r="C101" s="10" t="s">
        <v>165</v>
      </c>
      <c r="D101" s="20" t="s">
        <v>15</v>
      </c>
      <c r="E101" s="20" t="s">
        <v>166</v>
      </c>
      <c r="F101" s="6">
        <v>30000</v>
      </c>
      <c r="G101" s="6">
        <v>28800</v>
      </c>
      <c r="H101" s="47">
        <f t="shared" si="5"/>
        <v>0.96</v>
      </c>
    </row>
    <row r="102" spans="1:8" ht="22.5" customHeight="1" x14ac:dyDescent="0.25">
      <c r="A102" s="19" t="s">
        <v>26</v>
      </c>
      <c r="B102" s="10" t="s">
        <v>35</v>
      </c>
      <c r="C102" s="10" t="s">
        <v>145</v>
      </c>
      <c r="D102" s="20" t="s">
        <v>15</v>
      </c>
      <c r="E102" s="20" t="s">
        <v>146</v>
      </c>
      <c r="F102" s="6">
        <v>40000</v>
      </c>
      <c r="G102" s="6">
        <v>37686</v>
      </c>
      <c r="H102" s="47">
        <f t="shared" si="5"/>
        <v>0.94215000000000004</v>
      </c>
    </row>
    <row r="103" spans="1:8" ht="38.25" customHeight="1" x14ac:dyDescent="0.25">
      <c r="A103" s="4" t="s">
        <v>36</v>
      </c>
      <c r="B103" s="9"/>
      <c r="C103" s="9"/>
      <c r="D103" s="25"/>
      <c r="E103" s="4" t="s">
        <v>37</v>
      </c>
      <c r="F103" s="5">
        <v>53643</v>
      </c>
      <c r="G103" s="5">
        <v>53293</v>
      </c>
      <c r="H103" s="35">
        <f t="shared" si="5"/>
        <v>0.99347538355423826</v>
      </c>
    </row>
    <row r="104" spans="1:8" ht="41.25" customHeight="1" x14ac:dyDescent="0.25">
      <c r="A104" s="41"/>
      <c r="B104" s="42" t="s">
        <v>38</v>
      </c>
      <c r="C104" s="42"/>
      <c r="D104" s="43"/>
      <c r="E104" s="41" t="s">
        <v>39</v>
      </c>
      <c r="F104" s="28">
        <v>1191</v>
      </c>
      <c r="G104" s="28">
        <v>1191</v>
      </c>
      <c r="H104" s="47">
        <f t="shared" ref="H104" si="6">IF($F104=0,0,$G104/$F104)</f>
        <v>1</v>
      </c>
    </row>
    <row r="105" spans="1:8" ht="32.25" customHeight="1" x14ac:dyDescent="0.25">
      <c r="A105" s="19" t="s">
        <v>36</v>
      </c>
      <c r="B105" s="10" t="s">
        <v>38</v>
      </c>
      <c r="C105" s="10" t="s">
        <v>134</v>
      </c>
      <c r="D105" s="20" t="s">
        <v>15</v>
      </c>
      <c r="E105" s="20" t="s">
        <v>135</v>
      </c>
      <c r="F105" s="6">
        <v>1191</v>
      </c>
      <c r="G105" s="6">
        <v>1191</v>
      </c>
      <c r="H105" s="47">
        <f t="shared" si="5"/>
        <v>1</v>
      </c>
    </row>
    <row r="106" spans="1:8" ht="22.5" customHeight="1" x14ac:dyDescent="0.25">
      <c r="A106" s="41"/>
      <c r="B106" s="42" t="s">
        <v>40</v>
      </c>
      <c r="C106" s="42"/>
      <c r="D106" s="43"/>
      <c r="E106" s="41" t="s">
        <v>41</v>
      </c>
      <c r="F106" s="28">
        <v>52452</v>
      </c>
      <c r="G106" s="28">
        <v>52102</v>
      </c>
      <c r="H106" s="47">
        <f t="shared" si="5"/>
        <v>0.99332723251734922</v>
      </c>
    </row>
    <row r="107" spans="1:8" ht="27" customHeight="1" x14ac:dyDescent="0.25">
      <c r="A107" s="19" t="s">
        <v>36</v>
      </c>
      <c r="B107" s="10" t="s">
        <v>40</v>
      </c>
      <c r="C107" s="10" t="s">
        <v>165</v>
      </c>
      <c r="D107" s="20" t="s">
        <v>15</v>
      </c>
      <c r="E107" s="20" t="s">
        <v>166</v>
      </c>
      <c r="F107" s="6">
        <v>30700</v>
      </c>
      <c r="G107" s="6">
        <v>30350</v>
      </c>
      <c r="H107" s="47">
        <f t="shared" si="5"/>
        <v>0.98859934853420195</v>
      </c>
    </row>
    <row r="108" spans="1:8" ht="28.5" customHeight="1" x14ac:dyDescent="0.25">
      <c r="A108" s="19" t="s">
        <v>36</v>
      </c>
      <c r="B108" s="10" t="s">
        <v>40</v>
      </c>
      <c r="C108" s="10" t="s">
        <v>122</v>
      </c>
      <c r="D108" s="20" t="s">
        <v>15</v>
      </c>
      <c r="E108" s="20" t="s">
        <v>123</v>
      </c>
      <c r="F108" s="6">
        <v>1102.0999999999999</v>
      </c>
      <c r="G108" s="6">
        <v>1102.0999999999999</v>
      </c>
      <c r="H108" s="47">
        <f t="shared" si="5"/>
        <v>1</v>
      </c>
    </row>
    <row r="109" spans="1:8" ht="35.25" customHeight="1" x14ac:dyDescent="0.25">
      <c r="A109" s="19" t="s">
        <v>36</v>
      </c>
      <c r="B109" s="10" t="s">
        <v>40</v>
      </c>
      <c r="C109" s="10" t="s">
        <v>124</v>
      </c>
      <c r="D109" s="20" t="s">
        <v>15</v>
      </c>
      <c r="E109" s="20" t="s">
        <v>125</v>
      </c>
      <c r="F109" s="6">
        <v>157.91</v>
      </c>
      <c r="G109" s="6">
        <v>157.91</v>
      </c>
      <c r="H109" s="47">
        <f t="shared" si="5"/>
        <v>1</v>
      </c>
    </row>
    <row r="110" spans="1:8" ht="23.25" customHeight="1" x14ac:dyDescent="0.25">
      <c r="A110" s="19" t="s">
        <v>36</v>
      </c>
      <c r="B110" s="10" t="s">
        <v>40</v>
      </c>
      <c r="C110" s="10" t="s">
        <v>126</v>
      </c>
      <c r="D110" s="20" t="s">
        <v>15</v>
      </c>
      <c r="E110" s="20" t="s">
        <v>127</v>
      </c>
      <c r="F110" s="6">
        <v>9745</v>
      </c>
      <c r="G110" s="6">
        <v>9745</v>
      </c>
      <c r="H110" s="47">
        <f t="shared" si="5"/>
        <v>1</v>
      </c>
    </row>
    <row r="111" spans="1:8" ht="23.25" customHeight="1" x14ac:dyDescent="0.25">
      <c r="A111" s="19" t="s">
        <v>36</v>
      </c>
      <c r="B111" s="10" t="s">
        <v>40</v>
      </c>
      <c r="C111" s="10" t="s">
        <v>136</v>
      </c>
      <c r="D111" s="20" t="s">
        <v>15</v>
      </c>
      <c r="E111" s="20" t="s">
        <v>137</v>
      </c>
      <c r="F111" s="6">
        <v>9058.66</v>
      </c>
      <c r="G111" s="6">
        <v>9058.66</v>
      </c>
      <c r="H111" s="47">
        <f t="shared" si="5"/>
        <v>1</v>
      </c>
    </row>
    <row r="112" spans="1:8" ht="23.25" customHeight="1" x14ac:dyDescent="0.25">
      <c r="A112" s="19" t="s">
        <v>36</v>
      </c>
      <c r="B112" s="10" t="s">
        <v>40</v>
      </c>
      <c r="C112" s="10" t="s">
        <v>134</v>
      </c>
      <c r="D112" s="20" t="s">
        <v>15</v>
      </c>
      <c r="E112" s="20" t="s">
        <v>135</v>
      </c>
      <c r="F112" s="6">
        <v>1688.33</v>
      </c>
      <c r="G112" s="6">
        <v>1688.33</v>
      </c>
      <c r="H112" s="47">
        <f t="shared" si="5"/>
        <v>1</v>
      </c>
    </row>
    <row r="113" spans="1:8" ht="28.5" customHeight="1" x14ac:dyDescent="0.25">
      <c r="A113" s="31" t="s">
        <v>42</v>
      </c>
      <c r="B113" s="32"/>
      <c r="C113" s="32"/>
      <c r="D113" s="33"/>
      <c r="E113" s="33" t="s">
        <v>43</v>
      </c>
      <c r="F113" s="34">
        <f>F114+F117+F134</f>
        <v>551620.54</v>
      </c>
      <c r="G113" s="34">
        <f>G114+G117+G134</f>
        <v>543362.24</v>
      </c>
      <c r="H113" s="35">
        <f t="shared" si="5"/>
        <v>0.98502902013039606</v>
      </c>
    </row>
    <row r="114" spans="1:8" ht="19.5" customHeight="1" x14ac:dyDescent="0.25">
      <c r="A114" s="19"/>
      <c r="B114" s="10" t="s">
        <v>182</v>
      </c>
      <c r="C114" s="10"/>
      <c r="D114" s="20"/>
      <c r="E114" s="20" t="s">
        <v>245</v>
      </c>
      <c r="F114" s="6">
        <f>F115+F116</f>
        <v>23200</v>
      </c>
      <c r="G114" s="6">
        <f>G115+G116</f>
        <v>23200</v>
      </c>
      <c r="H114" s="47">
        <v>1</v>
      </c>
    </row>
    <row r="115" spans="1:8" ht="25.5" customHeight="1" x14ac:dyDescent="0.25">
      <c r="A115" s="19" t="s">
        <v>42</v>
      </c>
      <c r="B115" s="10" t="s">
        <v>182</v>
      </c>
      <c r="C115" s="10" t="s">
        <v>183</v>
      </c>
      <c r="D115" s="20" t="s">
        <v>15</v>
      </c>
      <c r="E115" s="20" t="s">
        <v>184</v>
      </c>
      <c r="F115" s="6">
        <v>13200</v>
      </c>
      <c r="G115" s="6">
        <v>13200</v>
      </c>
      <c r="H115" s="47">
        <f t="shared" si="5"/>
        <v>1</v>
      </c>
    </row>
    <row r="116" spans="1:8" ht="41.25" customHeight="1" x14ac:dyDescent="0.25">
      <c r="A116" s="19" t="s">
        <v>42</v>
      </c>
      <c r="B116" s="10" t="s">
        <v>182</v>
      </c>
      <c r="C116" s="10" t="s">
        <v>185</v>
      </c>
      <c r="D116" s="20" t="s">
        <v>15</v>
      </c>
      <c r="E116" s="20" t="s">
        <v>186</v>
      </c>
      <c r="F116" s="6">
        <v>10000</v>
      </c>
      <c r="G116" s="6">
        <v>10000</v>
      </c>
      <c r="H116" s="47">
        <f t="shared" si="5"/>
        <v>1</v>
      </c>
    </row>
    <row r="117" spans="1:8" ht="27" customHeight="1" x14ac:dyDescent="0.25">
      <c r="A117" s="19"/>
      <c r="B117" s="10" t="s">
        <v>44</v>
      </c>
      <c r="C117" s="10"/>
      <c r="D117" s="20"/>
      <c r="E117" s="20" t="s">
        <v>45</v>
      </c>
      <c r="F117" s="6">
        <f>SUM(F118:F133)</f>
        <v>480420.54000000004</v>
      </c>
      <c r="G117" s="6">
        <f>SUM(G118:G133)</f>
        <v>472165.24</v>
      </c>
      <c r="H117" s="47">
        <f t="shared" si="5"/>
        <v>0.98281651321569219</v>
      </c>
    </row>
    <row r="118" spans="1:8" ht="27" customHeight="1" x14ac:dyDescent="0.25">
      <c r="A118" s="19" t="s">
        <v>42</v>
      </c>
      <c r="B118" s="10" t="s">
        <v>44</v>
      </c>
      <c r="C118" s="10" t="s">
        <v>169</v>
      </c>
      <c r="D118" s="20" t="s">
        <v>15</v>
      </c>
      <c r="E118" s="20" t="s">
        <v>170</v>
      </c>
      <c r="F118" s="6">
        <v>44556.76</v>
      </c>
      <c r="G118" s="6">
        <v>44476.43</v>
      </c>
      <c r="H118" s="47">
        <f t="shared" si="5"/>
        <v>0.9981971310301736</v>
      </c>
    </row>
    <row r="119" spans="1:8" ht="27" customHeight="1" x14ac:dyDescent="0.25">
      <c r="A119" s="19" t="s">
        <v>42</v>
      </c>
      <c r="B119" s="10" t="s">
        <v>44</v>
      </c>
      <c r="C119" s="10" t="s">
        <v>152</v>
      </c>
      <c r="D119" s="20" t="s">
        <v>15</v>
      </c>
      <c r="E119" s="20" t="s">
        <v>153</v>
      </c>
      <c r="F119" s="6">
        <v>25170</v>
      </c>
      <c r="G119" s="6">
        <v>23606.01</v>
      </c>
      <c r="H119" s="47">
        <f t="shared" si="5"/>
        <v>0.93786293206197846</v>
      </c>
    </row>
    <row r="120" spans="1:8" ht="27" customHeight="1" x14ac:dyDescent="0.25">
      <c r="A120" s="19" t="s">
        <v>42</v>
      </c>
      <c r="B120" s="10" t="s">
        <v>44</v>
      </c>
      <c r="C120" s="10" t="s">
        <v>154</v>
      </c>
      <c r="D120" s="20" t="s">
        <v>15</v>
      </c>
      <c r="E120" s="20" t="s">
        <v>155</v>
      </c>
      <c r="F120" s="6">
        <v>1599</v>
      </c>
      <c r="G120" s="6">
        <v>1598.98</v>
      </c>
      <c r="H120" s="47">
        <f t="shared" si="5"/>
        <v>0.99998749218261418</v>
      </c>
    </row>
    <row r="121" spans="1:8" ht="27" customHeight="1" x14ac:dyDescent="0.25">
      <c r="A121" s="19" t="s">
        <v>42</v>
      </c>
      <c r="B121" s="10" t="s">
        <v>44</v>
      </c>
      <c r="C121" s="10" t="s">
        <v>122</v>
      </c>
      <c r="D121" s="20" t="s">
        <v>15</v>
      </c>
      <c r="E121" s="20" t="s">
        <v>123</v>
      </c>
      <c r="F121" s="6">
        <v>5300</v>
      </c>
      <c r="G121" s="6">
        <v>5179.1499999999996</v>
      </c>
      <c r="H121" s="47">
        <f t="shared" si="5"/>
        <v>0.97719811320754713</v>
      </c>
    </row>
    <row r="122" spans="1:8" ht="33.75" customHeight="1" x14ac:dyDescent="0.25">
      <c r="A122" s="19" t="s">
        <v>42</v>
      </c>
      <c r="B122" s="10" t="s">
        <v>44</v>
      </c>
      <c r="C122" s="10" t="s">
        <v>124</v>
      </c>
      <c r="D122" s="20" t="s">
        <v>15</v>
      </c>
      <c r="E122" s="20" t="s">
        <v>125</v>
      </c>
      <c r="F122" s="6">
        <v>810</v>
      </c>
      <c r="G122" s="6">
        <v>646.29</v>
      </c>
      <c r="H122" s="47">
        <f t="shared" si="5"/>
        <v>0.79788888888888887</v>
      </c>
    </row>
    <row r="123" spans="1:8" ht="30.75" customHeight="1" x14ac:dyDescent="0.25">
      <c r="A123" s="19" t="s">
        <v>42</v>
      </c>
      <c r="B123" s="10" t="s">
        <v>44</v>
      </c>
      <c r="C123" s="10" t="s">
        <v>156</v>
      </c>
      <c r="D123" s="20" t="s">
        <v>15</v>
      </c>
      <c r="E123" s="20" t="s">
        <v>157</v>
      </c>
      <c r="F123" s="6">
        <v>710</v>
      </c>
      <c r="G123" s="6">
        <v>625.44000000000005</v>
      </c>
      <c r="H123" s="47">
        <f t="shared" si="5"/>
        <v>0.8809014084507043</v>
      </c>
    </row>
    <row r="124" spans="1:8" ht="27" customHeight="1" x14ac:dyDescent="0.25">
      <c r="A124" s="19" t="s">
        <v>42</v>
      </c>
      <c r="B124" s="10" t="s">
        <v>44</v>
      </c>
      <c r="C124" s="10" t="s">
        <v>126</v>
      </c>
      <c r="D124" s="20" t="s">
        <v>15</v>
      </c>
      <c r="E124" s="20" t="s">
        <v>127</v>
      </c>
      <c r="F124" s="6">
        <v>16981</v>
      </c>
      <c r="G124" s="6">
        <v>14726</v>
      </c>
      <c r="H124" s="47">
        <f t="shared" si="5"/>
        <v>0.86720452270184323</v>
      </c>
    </row>
    <row r="125" spans="1:8" ht="27" customHeight="1" x14ac:dyDescent="0.25">
      <c r="A125" s="19" t="s">
        <v>42</v>
      </c>
      <c r="B125" s="10" t="s">
        <v>44</v>
      </c>
      <c r="C125" s="10" t="s">
        <v>136</v>
      </c>
      <c r="D125" s="20" t="s">
        <v>15</v>
      </c>
      <c r="E125" s="20" t="s">
        <v>137</v>
      </c>
      <c r="F125" s="6">
        <v>62099.78</v>
      </c>
      <c r="G125" s="6">
        <v>60685.77</v>
      </c>
      <c r="H125" s="47">
        <f t="shared" si="5"/>
        <v>0.97723003205486392</v>
      </c>
    </row>
    <row r="126" spans="1:8" ht="27" customHeight="1" x14ac:dyDescent="0.25">
      <c r="A126" s="19" t="s">
        <v>42</v>
      </c>
      <c r="B126" s="10" t="s">
        <v>44</v>
      </c>
      <c r="C126" s="10" t="s">
        <v>142</v>
      </c>
      <c r="D126" s="20" t="s">
        <v>15</v>
      </c>
      <c r="E126" s="20" t="s">
        <v>143</v>
      </c>
      <c r="F126" s="6">
        <v>45400</v>
      </c>
      <c r="G126" s="6">
        <v>45332.49</v>
      </c>
      <c r="H126" s="47">
        <f t="shared" si="5"/>
        <v>0.99851299559471363</v>
      </c>
    </row>
    <row r="127" spans="1:8" ht="27" customHeight="1" x14ac:dyDescent="0.25">
      <c r="A127" s="19" t="s">
        <v>42</v>
      </c>
      <c r="B127" s="10" t="s">
        <v>44</v>
      </c>
      <c r="C127" s="10" t="s">
        <v>138</v>
      </c>
      <c r="D127" s="20" t="s">
        <v>15</v>
      </c>
      <c r="E127" s="20" t="s">
        <v>139</v>
      </c>
      <c r="F127" s="6">
        <v>112609</v>
      </c>
      <c r="G127" s="6">
        <v>112055.81</v>
      </c>
      <c r="H127" s="47">
        <f t="shared" si="5"/>
        <v>0.99508751520748784</v>
      </c>
    </row>
    <row r="128" spans="1:8" ht="24.75" customHeight="1" x14ac:dyDescent="0.25">
      <c r="A128" s="19" t="s">
        <v>42</v>
      </c>
      <c r="B128" s="10" t="s">
        <v>44</v>
      </c>
      <c r="C128" s="10" t="s">
        <v>171</v>
      </c>
      <c r="D128" s="20" t="s">
        <v>15</v>
      </c>
      <c r="E128" s="20" t="s">
        <v>172</v>
      </c>
      <c r="F128" s="6">
        <v>500</v>
      </c>
      <c r="G128" s="6">
        <v>347</v>
      </c>
      <c r="H128" s="47">
        <f t="shared" si="5"/>
        <v>0.69399999999999995</v>
      </c>
    </row>
    <row r="129" spans="1:8" ht="27" customHeight="1" x14ac:dyDescent="0.25">
      <c r="A129" s="19" t="s">
        <v>42</v>
      </c>
      <c r="B129" s="10" t="s">
        <v>44</v>
      </c>
      <c r="C129" s="10" t="s">
        <v>134</v>
      </c>
      <c r="D129" s="20" t="s">
        <v>15</v>
      </c>
      <c r="E129" s="20" t="s">
        <v>135</v>
      </c>
      <c r="F129" s="6">
        <v>27900</v>
      </c>
      <c r="G129" s="6">
        <v>26410.9</v>
      </c>
      <c r="H129" s="47">
        <f t="shared" si="5"/>
        <v>0.94662724014336919</v>
      </c>
    </row>
    <row r="130" spans="1:8" ht="26.25" customHeight="1" x14ac:dyDescent="0.25">
      <c r="A130" s="19" t="s">
        <v>42</v>
      </c>
      <c r="B130" s="10" t="s">
        <v>44</v>
      </c>
      <c r="C130" s="10" t="s">
        <v>173</v>
      </c>
      <c r="D130" s="20" t="s">
        <v>15</v>
      </c>
      <c r="E130" s="20" t="s">
        <v>174</v>
      </c>
      <c r="F130" s="6">
        <v>1000</v>
      </c>
      <c r="G130" s="6">
        <v>695.97</v>
      </c>
      <c r="H130" s="47">
        <f t="shared" si="5"/>
        <v>0.69596999999999998</v>
      </c>
    </row>
    <row r="131" spans="1:8" ht="27" customHeight="1" x14ac:dyDescent="0.25">
      <c r="A131" s="19" t="s">
        <v>42</v>
      </c>
      <c r="B131" s="10" t="s">
        <v>44</v>
      </c>
      <c r="C131" s="10" t="s">
        <v>128</v>
      </c>
      <c r="D131" s="20" t="s">
        <v>15</v>
      </c>
      <c r="E131" s="20" t="s">
        <v>129</v>
      </c>
      <c r="F131" s="6">
        <v>15010</v>
      </c>
      <c r="G131" s="6">
        <v>15004</v>
      </c>
      <c r="H131" s="47">
        <f t="shared" si="5"/>
        <v>0.99960026648900735</v>
      </c>
    </row>
    <row r="132" spans="1:8" ht="25.5" customHeight="1" x14ac:dyDescent="0.25">
      <c r="A132" s="19" t="s">
        <v>42</v>
      </c>
      <c r="B132" s="10" t="s">
        <v>44</v>
      </c>
      <c r="C132" s="10" t="s">
        <v>158</v>
      </c>
      <c r="D132" s="20" t="s">
        <v>15</v>
      </c>
      <c r="E132" s="20" t="s">
        <v>159</v>
      </c>
      <c r="F132" s="6">
        <v>775</v>
      </c>
      <c r="G132" s="6">
        <v>775</v>
      </c>
      <c r="H132" s="47">
        <f t="shared" si="5"/>
        <v>1</v>
      </c>
    </row>
    <row r="133" spans="1:8" ht="25.5" customHeight="1" x14ac:dyDescent="0.25">
      <c r="A133" s="19" t="s">
        <v>42</v>
      </c>
      <c r="B133" s="10" t="s">
        <v>44</v>
      </c>
      <c r="C133" s="10" t="s">
        <v>130</v>
      </c>
      <c r="D133" s="20" t="s">
        <v>15</v>
      </c>
      <c r="E133" s="20" t="s">
        <v>131</v>
      </c>
      <c r="F133" s="6">
        <v>120000</v>
      </c>
      <c r="G133" s="6">
        <v>120000</v>
      </c>
      <c r="H133" s="47">
        <f t="shared" si="5"/>
        <v>1</v>
      </c>
    </row>
    <row r="134" spans="1:8" ht="25.5" customHeight="1" x14ac:dyDescent="0.25">
      <c r="A134" s="19"/>
      <c r="B134" s="10" t="s">
        <v>187</v>
      </c>
      <c r="C134" s="10"/>
      <c r="D134" s="20"/>
      <c r="E134" s="20" t="s">
        <v>246</v>
      </c>
      <c r="F134" s="6">
        <f>F135+F136</f>
        <v>48000</v>
      </c>
      <c r="G134" s="6">
        <f>G135+G136</f>
        <v>47997</v>
      </c>
      <c r="H134" s="47">
        <f t="shared" si="5"/>
        <v>0.99993750000000003</v>
      </c>
    </row>
    <row r="135" spans="1:8" ht="27" customHeight="1" x14ac:dyDescent="0.25">
      <c r="A135" s="19" t="s">
        <v>42</v>
      </c>
      <c r="B135" s="10" t="s">
        <v>187</v>
      </c>
      <c r="C135" s="10" t="s">
        <v>136</v>
      </c>
      <c r="D135" s="20" t="s">
        <v>15</v>
      </c>
      <c r="E135" s="20" t="s">
        <v>137</v>
      </c>
      <c r="F135" s="6">
        <v>25500</v>
      </c>
      <c r="G135" s="6">
        <v>25497</v>
      </c>
      <c r="H135" s="47">
        <f t="shared" si="5"/>
        <v>0.99988235294117644</v>
      </c>
    </row>
    <row r="136" spans="1:8" ht="27" customHeight="1" x14ac:dyDescent="0.25">
      <c r="A136" s="19" t="s">
        <v>42</v>
      </c>
      <c r="B136" s="10" t="s">
        <v>187</v>
      </c>
      <c r="C136" s="10" t="s">
        <v>130</v>
      </c>
      <c r="D136" s="20" t="s">
        <v>15</v>
      </c>
      <c r="E136" s="20" t="s">
        <v>131</v>
      </c>
      <c r="F136" s="6">
        <v>22500</v>
      </c>
      <c r="G136" s="6">
        <v>22500</v>
      </c>
      <c r="H136" s="47">
        <f t="shared" si="5"/>
        <v>1</v>
      </c>
    </row>
    <row r="137" spans="1:8" ht="21" customHeight="1" x14ac:dyDescent="0.25">
      <c r="A137" s="31" t="s">
        <v>188</v>
      </c>
      <c r="B137" s="32"/>
      <c r="C137" s="32"/>
      <c r="D137" s="33"/>
      <c r="E137" s="33" t="s">
        <v>247</v>
      </c>
      <c r="F137" s="34">
        <v>320000</v>
      </c>
      <c r="G137" s="34">
        <v>296472.49</v>
      </c>
      <c r="H137" s="35">
        <v>0.92647653124999996</v>
      </c>
    </row>
    <row r="138" spans="1:8" ht="55.5" customHeight="1" x14ac:dyDescent="0.25">
      <c r="A138" s="19"/>
      <c r="B138" s="10" t="s">
        <v>189</v>
      </c>
      <c r="C138" s="10"/>
      <c r="D138" s="20"/>
      <c r="E138" s="20" t="s">
        <v>248</v>
      </c>
      <c r="F138" s="6">
        <v>320000</v>
      </c>
      <c r="G138" s="6">
        <v>296472.49</v>
      </c>
      <c r="H138" s="47">
        <v>0.92647653124999996</v>
      </c>
    </row>
    <row r="139" spans="1:8" ht="45.75" customHeight="1" x14ac:dyDescent="0.25">
      <c r="A139" s="19" t="s">
        <v>188</v>
      </c>
      <c r="B139" s="10" t="s">
        <v>189</v>
      </c>
      <c r="C139" s="10" t="s">
        <v>190</v>
      </c>
      <c r="D139" s="20" t="s">
        <v>15</v>
      </c>
      <c r="E139" s="20" t="s">
        <v>191</v>
      </c>
      <c r="F139" s="6">
        <v>320000</v>
      </c>
      <c r="G139" s="6">
        <v>296472.49</v>
      </c>
      <c r="H139" s="47">
        <f t="shared" si="5"/>
        <v>0.92647653124999996</v>
      </c>
    </row>
    <row r="140" spans="1:8" ht="27" customHeight="1" x14ac:dyDescent="0.25">
      <c r="A140" s="31" t="s">
        <v>46</v>
      </c>
      <c r="B140" s="32"/>
      <c r="C140" s="32"/>
      <c r="D140" s="33"/>
      <c r="E140" s="33" t="s">
        <v>47</v>
      </c>
      <c r="F140" s="34">
        <v>102000</v>
      </c>
      <c r="G140" s="34">
        <v>0</v>
      </c>
      <c r="H140" s="35">
        <v>0</v>
      </c>
    </row>
    <row r="141" spans="1:8" ht="27" customHeight="1" x14ac:dyDescent="0.25">
      <c r="A141" s="19"/>
      <c r="B141" s="10" t="s">
        <v>192</v>
      </c>
      <c r="C141" s="10"/>
      <c r="D141" s="20"/>
      <c r="E141" s="20" t="s">
        <v>249</v>
      </c>
      <c r="F141" s="6">
        <v>102000</v>
      </c>
      <c r="G141" s="6">
        <v>0</v>
      </c>
      <c r="H141" s="47">
        <v>0</v>
      </c>
    </row>
    <row r="142" spans="1:8" ht="24" customHeight="1" x14ac:dyDescent="0.25">
      <c r="A142" s="19" t="s">
        <v>46</v>
      </c>
      <c r="B142" s="10" t="s">
        <v>192</v>
      </c>
      <c r="C142" s="10" t="s">
        <v>193</v>
      </c>
      <c r="D142" s="20" t="s">
        <v>15</v>
      </c>
      <c r="E142" s="20" t="s">
        <v>194</v>
      </c>
      <c r="F142" s="6">
        <v>102000</v>
      </c>
      <c r="G142" s="6">
        <v>0</v>
      </c>
      <c r="H142" s="47">
        <f t="shared" si="5"/>
        <v>0</v>
      </c>
    </row>
    <row r="143" spans="1:8" ht="33" customHeight="1" x14ac:dyDescent="0.25">
      <c r="A143" s="31" t="s">
        <v>48</v>
      </c>
      <c r="B143" s="32"/>
      <c r="C143" s="32"/>
      <c r="D143" s="33"/>
      <c r="E143" s="33" t="s">
        <v>49</v>
      </c>
      <c r="F143" s="34">
        <f>F144+F163+F172+F191+F196+F199+F208+F215+F223+F226</f>
        <v>9177648.2800000012</v>
      </c>
      <c r="G143" s="34">
        <f>G144+G163+G172+G191+G196+G199+G208+G215+G223+G226</f>
        <v>8954225.9000000004</v>
      </c>
      <c r="H143" s="35">
        <f t="shared" si="5"/>
        <v>0.97565581364815601</v>
      </c>
    </row>
    <row r="144" spans="1:8" ht="27.75" customHeight="1" x14ac:dyDescent="0.25">
      <c r="A144" s="19"/>
      <c r="B144" s="10" t="s">
        <v>50</v>
      </c>
      <c r="C144" s="10"/>
      <c r="D144" s="20"/>
      <c r="E144" s="20" t="s">
        <v>51</v>
      </c>
      <c r="F144" s="6">
        <f>SUM(F145:F162)</f>
        <v>5496366.2800000003</v>
      </c>
      <c r="G144" s="6">
        <f>SUM(G145:G162)</f>
        <v>5483268.3799999999</v>
      </c>
      <c r="H144" s="47">
        <f t="shared" si="5"/>
        <v>0.99761698923747844</v>
      </c>
    </row>
    <row r="145" spans="1:8" ht="27" customHeight="1" x14ac:dyDescent="0.25">
      <c r="A145" s="19" t="s">
        <v>48</v>
      </c>
      <c r="B145" s="10" t="s">
        <v>50</v>
      </c>
      <c r="C145" s="10" t="s">
        <v>169</v>
      </c>
      <c r="D145" s="20" t="s">
        <v>15</v>
      </c>
      <c r="E145" s="20" t="s">
        <v>170</v>
      </c>
      <c r="F145" s="6">
        <v>225516.16</v>
      </c>
      <c r="G145" s="6">
        <v>224094.04</v>
      </c>
      <c r="H145" s="47">
        <f t="shared" si="5"/>
        <v>0.99369393306448639</v>
      </c>
    </row>
    <row r="146" spans="1:8" ht="26.25" customHeight="1" x14ac:dyDescent="0.25">
      <c r="A146" s="19" t="s">
        <v>48</v>
      </c>
      <c r="B146" s="10" t="s">
        <v>50</v>
      </c>
      <c r="C146" s="10" t="s">
        <v>195</v>
      </c>
      <c r="D146" s="20" t="s">
        <v>15</v>
      </c>
      <c r="E146" s="20" t="s">
        <v>196</v>
      </c>
      <c r="F146" s="6">
        <v>6750</v>
      </c>
      <c r="G146" s="6">
        <v>6750</v>
      </c>
      <c r="H146" s="47">
        <f t="shared" si="5"/>
        <v>1</v>
      </c>
    </row>
    <row r="147" spans="1:8" ht="26.25" customHeight="1" x14ac:dyDescent="0.25">
      <c r="A147" s="19" t="s">
        <v>48</v>
      </c>
      <c r="B147" s="10" t="s">
        <v>50</v>
      </c>
      <c r="C147" s="10" t="s">
        <v>152</v>
      </c>
      <c r="D147" s="20" t="s">
        <v>15</v>
      </c>
      <c r="E147" s="20" t="s">
        <v>153</v>
      </c>
      <c r="F147" s="6">
        <v>3583331</v>
      </c>
      <c r="G147" s="6">
        <v>3583331</v>
      </c>
      <c r="H147" s="47">
        <f t="shared" si="5"/>
        <v>1</v>
      </c>
    </row>
    <row r="148" spans="1:8" ht="27" customHeight="1" x14ac:dyDescent="0.25">
      <c r="A148" s="19" t="s">
        <v>48</v>
      </c>
      <c r="B148" s="10" t="s">
        <v>50</v>
      </c>
      <c r="C148" s="10" t="s">
        <v>154</v>
      </c>
      <c r="D148" s="20" t="s">
        <v>15</v>
      </c>
      <c r="E148" s="20" t="s">
        <v>155</v>
      </c>
      <c r="F148" s="6">
        <v>251893</v>
      </c>
      <c r="G148" s="6">
        <v>251892.72</v>
      </c>
      <c r="H148" s="47">
        <f t="shared" si="5"/>
        <v>0.99999888841690721</v>
      </c>
    </row>
    <row r="149" spans="1:8" ht="27" customHeight="1" x14ac:dyDescent="0.25">
      <c r="A149" s="19" t="s">
        <v>48</v>
      </c>
      <c r="B149" s="10" t="s">
        <v>50</v>
      </c>
      <c r="C149" s="10" t="s">
        <v>122</v>
      </c>
      <c r="D149" s="20" t="s">
        <v>15</v>
      </c>
      <c r="E149" s="20" t="s">
        <v>123</v>
      </c>
      <c r="F149" s="6">
        <v>674707</v>
      </c>
      <c r="G149" s="6">
        <v>674609.17</v>
      </c>
      <c r="H149" s="47">
        <f t="shared" si="5"/>
        <v>0.99985500372754399</v>
      </c>
    </row>
    <row r="150" spans="1:8" ht="38.25" customHeight="1" x14ac:dyDescent="0.25">
      <c r="A150" s="19" t="s">
        <v>48</v>
      </c>
      <c r="B150" s="10" t="s">
        <v>50</v>
      </c>
      <c r="C150" s="10" t="s">
        <v>124</v>
      </c>
      <c r="D150" s="20" t="s">
        <v>15</v>
      </c>
      <c r="E150" s="20" t="s">
        <v>125</v>
      </c>
      <c r="F150" s="6">
        <v>73629</v>
      </c>
      <c r="G150" s="6">
        <v>73231.899999999994</v>
      </c>
      <c r="H150" s="47">
        <f t="shared" si="5"/>
        <v>0.9946067446250797</v>
      </c>
    </row>
    <row r="151" spans="1:8" ht="27" customHeight="1" x14ac:dyDescent="0.25">
      <c r="A151" s="19" t="s">
        <v>48</v>
      </c>
      <c r="B151" s="10" t="s">
        <v>50</v>
      </c>
      <c r="C151" s="10" t="s">
        <v>126</v>
      </c>
      <c r="D151" s="20" t="s">
        <v>15</v>
      </c>
      <c r="E151" s="20" t="s">
        <v>127</v>
      </c>
      <c r="F151" s="6">
        <v>20754</v>
      </c>
      <c r="G151" s="6">
        <v>20711.830000000002</v>
      </c>
      <c r="H151" s="47">
        <f t="shared" si="5"/>
        <v>0.99796810253445123</v>
      </c>
    </row>
    <row r="152" spans="1:8" ht="27" customHeight="1" x14ac:dyDescent="0.25">
      <c r="A152" s="19" t="s">
        <v>48</v>
      </c>
      <c r="B152" s="10" t="s">
        <v>50</v>
      </c>
      <c r="C152" s="10" t="s">
        <v>136</v>
      </c>
      <c r="D152" s="20" t="s">
        <v>15</v>
      </c>
      <c r="E152" s="20" t="s">
        <v>137</v>
      </c>
      <c r="F152" s="6">
        <v>121808.28</v>
      </c>
      <c r="G152" s="6">
        <v>119452.38</v>
      </c>
      <c r="H152" s="47">
        <f t="shared" si="5"/>
        <v>0.980658950278257</v>
      </c>
    </row>
    <row r="153" spans="1:8" ht="27" customHeight="1" x14ac:dyDescent="0.25">
      <c r="A153" s="19" t="s">
        <v>48</v>
      </c>
      <c r="B153" s="10" t="s">
        <v>50</v>
      </c>
      <c r="C153" s="10" t="s">
        <v>197</v>
      </c>
      <c r="D153" s="20" t="s">
        <v>15</v>
      </c>
      <c r="E153" s="20" t="s">
        <v>198</v>
      </c>
      <c r="F153" s="6">
        <v>17323.84</v>
      </c>
      <c r="G153" s="6">
        <v>17314.599999999999</v>
      </c>
      <c r="H153" s="47">
        <f t="shared" si="5"/>
        <v>0.99946663095479982</v>
      </c>
    </row>
    <row r="154" spans="1:8" ht="27" customHeight="1" x14ac:dyDescent="0.25">
      <c r="A154" s="19" t="s">
        <v>48</v>
      </c>
      <c r="B154" s="10" t="s">
        <v>50</v>
      </c>
      <c r="C154" s="10" t="s">
        <v>142</v>
      </c>
      <c r="D154" s="20" t="s">
        <v>15</v>
      </c>
      <c r="E154" s="20" t="s">
        <v>143</v>
      </c>
      <c r="F154" s="6">
        <v>177000</v>
      </c>
      <c r="G154" s="6">
        <v>176752.41</v>
      </c>
      <c r="H154" s="47">
        <f t="shared" si="5"/>
        <v>0.99860118644067797</v>
      </c>
    </row>
    <row r="155" spans="1:8" ht="27" customHeight="1" x14ac:dyDescent="0.25">
      <c r="A155" s="19" t="s">
        <v>48</v>
      </c>
      <c r="B155" s="10" t="s">
        <v>50</v>
      </c>
      <c r="C155" s="10" t="s">
        <v>138</v>
      </c>
      <c r="D155" s="20" t="s">
        <v>15</v>
      </c>
      <c r="E155" s="20" t="s">
        <v>139</v>
      </c>
      <c r="F155" s="6">
        <v>38000</v>
      </c>
      <c r="G155" s="6">
        <v>37445</v>
      </c>
      <c r="H155" s="47">
        <f t="shared" si="5"/>
        <v>0.98539473684210521</v>
      </c>
    </row>
    <row r="156" spans="1:8" ht="23.25" customHeight="1" x14ac:dyDescent="0.25">
      <c r="A156" s="19" t="s">
        <v>48</v>
      </c>
      <c r="B156" s="10" t="s">
        <v>50</v>
      </c>
      <c r="C156" s="10" t="s">
        <v>171</v>
      </c>
      <c r="D156" s="20" t="s">
        <v>15</v>
      </c>
      <c r="E156" s="20" t="s">
        <v>172</v>
      </c>
      <c r="F156" s="6">
        <v>720</v>
      </c>
      <c r="G156" s="6">
        <v>720</v>
      </c>
      <c r="H156" s="47">
        <f t="shared" si="5"/>
        <v>1</v>
      </c>
    </row>
    <row r="157" spans="1:8" ht="23.25" customHeight="1" x14ac:dyDescent="0.25">
      <c r="A157" s="19" t="s">
        <v>48</v>
      </c>
      <c r="B157" s="10" t="s">
        <v>50</v>
      </c>
      <c r="C157" s="10" t="s">
        <v>134</v>
      </c>
      <c r="D157" s="20" t="s">
        <v>15</v>
      </c>
      <c r="E157" s="20" t="s">
        <v>135</v>
      </c>
      <c r="F157" s="6">
        <v>93000</v>
      </c>
      <c r="G157" s="6">
        <v>85953.39</v>
      </c>
      <c r="H157" s="47">
        <f t="shared" si="5"/>
        <v>0.92423</v>
      </c>
    </row>
    <row r="158" spans="1:8" ht="27" customHeight="1" x14ac:dyDescent="0.25">
      <c r="A158" s="19" t="s">
        <v>48</v>
      </c>
      <c r="B158" s="10" t="s">
        <v>50</v>
      </c>
      <c r="C158" s="10" t="s">
        <v>173</v>
      </c>
      <c r="D158" s="20" t="s">
        <v>15</v>
      </c>
      <c r="E158" s="20" t="s">
        <v>174</v>
      </c>
      <c r="F158" s="6">
        <v>3000</v>
      </c>
      <c r="G158" s="6">
        <v>2460.1</v>
      </c>
      <c r="H158" s="47">
        <f t="shared" si="5"/>
        <v>0.82003333333333328</v>
      </c>
    </row>
    <row r="159" spans="1:8" ht="27" customHeight="1" x14ac:dyDescent="0.25">
      <c r="A159" s="19" t="s">
        <v>48</v>
      </c>
      <c r="B159" s="10" t="s">
        <v>50</v>
      </c>
      <c r="C159" s="10" t="s">
        <v>175</v>
      </c>
      <c r="D159" s="20" t="s">
        <v>15</v>
      </c>
      <c r="E159" s="20" t="s">
        <v>176</v>
      </c>
      <c r="F159" s="6">
        <v>1500</v>
      </c>
      <c r="G159" s="6">
        <v>1115.8399999999999</v>
      </c>
      <c r="H159" s="47">
        <f t="shared" si="5"/>
        <v>0.7438933333333333</v>
      </c>
    </row>
    <row r="160" spans="1:8" ht="23.25" customHeight="1" x14ac:dyDescent="0.25">
      <c r="A160" s="19" t="s">
        <v>48</v>
      </c>
      <c r="B160" s="10" t="s">
        <v>50</v>
      </c>
      <c r="C160" s="10" t="s">
        <v>128</v>
      </c>
      <c r="D160" s="20" t="s">
        <v>15</v>
      </c>
      <c r="E160" s="20" t="s">
        <v>129</v>
      </c>
      <c r="F160" s="6">
        <v>3317</v>
      </c>
      <c r="G160" s="6">
        <v>3317</v>
      </c>
      <c r="H160" s="47">
        <f t="shared" si="5"/>
        <v>1</v>
      </c>
    </row>
    <row r="161" spans="1:8" ht="23.25" customHeight="1" x14ac:dyDescent="0.25">
      <c r="A161" s="19" t="s">
        <v>48</v>
      </c>
      <c r="B161" s="10" t="s">
        <v>50</v>
      </c>
      <c r="C161" s="10" t="s">
        <v>158</v>
      </c>
      <c r="D161" s="20" t="s">
        <v>15</v>
      </c>
      <c r="E161" s="20" t="s">
        <v>159</v>
      </c>
      <c r="F161" s="6">
        <v>203945</v>
      </c>
      <c r="G161" s="6">
        <v>203945</v>
      </c>
      <c r="H161" s="47">
        <f t="shared" si="5"/>
        <v>1</v>
      </c>
    </row>
    <row r="162" spans="1:8" ht="23.25" customHeight="1" x14ac:dyDescent="0.25">
      <c r="A162" s="19" t="s">
        <v>48</v>
      </c>
      <c r="B162" s="10" t="s">
        <v>50</v>
      </c>
      <c r="C162" s="10" t="s">
        <v>199</v>
      </c>
      <c r="D162" s="20" t="s">
        <v>15</v>
      </c>
      <c r="E162" s="20" t="s">
        <v>200</v>
      </c>
      <c r="F162" s="6">
        <v>172</v>
      </c>
      <c r="G162" s="6">
        <v>172</v>
      </c>
      <c r="H162" s="47">
        <f t="shared" si="5"/>
        <v>1</v>
      </c>
    </row>
    <row r="163" spans="1:8" ht="29.25" customHeight="1" x14ac:dyDescent="0.25">
      <c r="A163" s="19"/>
      <c r="B163" s="10" t="s">
        <v>201</v>
      </c>
      <c r="C163" s="10"/>
      <c r="D163" s="20"/>
      <c r="E163" s="20" t="s">
        <v>250</v>
      </c>
      <c r="F163" s="6">
        <v>455176</v>
      </c>
      <c r="G163" s="6">
        <v>452450.24</v>
      </c>
      <c r="H163" s="47">
        <v>0.99401163505984491</v>
      </c>
    </row>
    <row r="164" spans="1:8" ht="27" customHeight="1" x14ac:dyDescent="0.25">
      <c r="A164" s="19" t="s">
        <v>48</v>
      </c>
      <c r="B164" s="10" t="s">
        <v>201</v>
      </c>
      <c r="C164" s="10" t="s">
        <v>169</v>
      </c>
      <c r="D164" s="20" t="s">
        <v>15</v>
      </c>
      <c r="E164" s="20" t="s">
        <v>170</v>
      </c>
      <c r="F164" s="6">
        <v>21950</v>
      </c>
      <c r="G164" s="6">
        <v>19996.919999999998</v>
      </c>
      <c r="H164" s="47">
        <f t="shared" si="5"/>
        <v>0.91102141230068334</v>
      </c>
    </row>
    <row r="165" spans="1:8" ht="27" customHeight="1" x14ac:dyDescent="0.25">
      <c r="A165" s="19" t="s">
        <v>48</v>
      </c>
      <c r="B165" s="10" t="s">
        <v>201</v>
      </c>
      <c r="C165" s="10" t="s">
        <v>152</v>
      </c>
      <c r="D165" s="20" t="s">
        <v>15</v>
      </c>
      <c r="E165" s="20" t="s">
        <v>153</v>
      </c>
      <c r="F165" s="6">
        <v>326900</v>
      </c>
      <c r="G165" s="6">
        <v>326280.40999999997</v>
      </c>
      <c r="H165" s="47">
        <f t="shared" si="5"/>
        <v>0.99810464973998159</v>
      </c>
    </row>
    <row r="166" spans="1:8" ht="27" customHeight="1" x14ac:dyDescent="0.25">
      <c r="A166" s="19" t="s">
        <v>48</v>
      </c>
      <c r="B166" s="10" t="s">
        <v>201</v>
      </c>
      <c r="C166" s="10" t="s">
        <v>154</v>
      </c>
      <c r="D166" s="20" t="s">
        <v>15</v>
      </c>
      <c r="E166" s="20" t="s">
        <v>155</v>
      </c>
      <c r="F166" s="6">
        <v>18049</v>
      </c>
      <c r="G166" s="6">
        <v>18048.21</v>
      </c>
      <c r="H166" s="47">
        <f t="shared" si="5"/>
        <v>0.99995623026206437</v>
      </c>
    </row>
    <row r="167" spans="1:8" ht="36" customHeight="1" x14ac:dyDescent="0.25">
      <c r="A167" s="19" t="s">
        <v>48</v>
      </c>
      <c r="B167" s="10" t="s">
        <v>201</v>
      </c>
      <c r="C167" s="10" t="s">
        <v>122</v>
      </c>
      <c r="D167" s="20" t="s">
        <v>15</v>
      </c>
      <c r="E167" s="20" t="s">
        <v>123</v>
      </c>
      <c r="F167" s="6">
        <v>62500</v>
      </c>
      <c r="G167" s="6">
        <v>62500</v>
      </c>
      <c r="H167" s="47">
        <f t="shared" si="5"/>
        <v>1</v>
      </c>
    </row>
    <row r="168" spans="1:8" ht="43.5" customHeight="1" x14ac:dyDescent="0.25">
      <c r="A168" s="19" t="s">
        <v>48</v>
      </c>
      <c r="B168" s="10" t="s">
        <v>201</v>
      </c>
      <c r="C168" s="10" t="s">
        <v>124</v>
      </c>
      <c r="D168" s="20" t="s">
        <v>15</v>
      </c>
      <c r="E168" s="20" t="s">
        <v>125</v>
      </c>
      <c r="F168" s="6">
        <v>8300</v>
      </c>
      <c r="G168" s="6">
        <v>8163.64</v>
      </c>
      <c r="H168" s="47">
        <f t="shared" si="5"/>
        <v>0.98357108433734941</v>
      </c>
    </row>
    <row r="169" spans="1:8" ht="27" customHeight="1" x14ac:dyDescent="0.25">
      <c r="A169" s="19" t="s">
        <v>48</v>
      </c>
      <c r="B169" s="10" t="s">
        <v>201</v>
      </c>
      <c r="C169" s="10" t="s">
        <v>136</v>
      </c>
      <c r="D169" s="20" t="s">
        <v>15</v>
      </c>
      <c r="E169" s="20" t="s">
        <v>137</v>
      </c>
      <c r="F169" s="6">
        <v>300</v>
      </c>
      <c r="G169" s="6">
        <v>300</v>
      </c>
      <c r="H169" s="47">
        <f t="shared" ref="H169:H243" si="7">IF($F169=0,0,$G169/$F169)</f>
        <v>1</v>
      </c>
    </row>
    <row r="170" spans="1:8" ht="27" customHeight="1" x14ac:dyDescent="0.25">
      <c r="A170" s="19" t="s">
        <v>48</v>
      </c>
      <c r="B170" s="10" t="s">
        <v>201</v>
      </c>
      <c r="C170" s="10" t="s">
        <v>197</v>
      </c>
      <c r="D170" s="20" t="s">
        <v>15</v>
      </c>
      <c r="E170" s="20" t="s">
        <v>198</v>
      </c>
      <c r="F170" s="6">
        <v>2000</v>
      </c>
      <c r="G170" s="6">
        <v>1984.06</v>
      </c>
      <c r="H170" s="47">
        <f t="shared" si="7"/>
        <v>0.99202999999999997</v>
      </c>
    </row>
    <row r="171" spans="1:8" ht="27" customHeight="1" x14ac:dyDescent="0.25">
      <c r="A171" s="19" t="s">
        <v>48</v>
      </c>
      <c r="B171" s="10" t="s">
        <v>201</v>
      </c>
      <c r="C171" s="10" t="s">
        <v>158</v>
      </c>
      <c r="D171" s="20" t="s">
        <v>15</v>
      </c>
      <c r="E171" s="20" t="s">
        <v>159</v>
      </c>
      <c r="F171" s="6">
        <v>15177</v>
      </c>
      <c r="G171" s="6">
        <v>15177</v>
      </c>
      <c r="H171" s="47">
        <f t="shared" si="7"/>
        <v>1</v>
      </c>
    </row>
    <row r="172" spans="1:8" ht="27" customHeight="1" x14ac:dyDescent="0.25">
      <c r="A172" s="19"/>
      <c r="B172" s="10" t="s">
        <v>52</v>
      </c>
      <c r="C172" s="10"/>
      <c r="D172" s="20"/>
      <c r="E172" s="20" t="s">
        <v>53</v>
      </c>
      <c r="F172" s="6">
        <f>SUM(F173:F190)</f>
        <v>1818922</v>
      </c>
      <c r="G172" s="6">
        <f>SUM(G173:G190)</f>
        <v>1641189.01</v>
      </c>
      <c r="H172" s="47">
        <f t="shared" si="7"/>
        <v>0.90228663461104985</v>
      </c>
    </row>
    <row r="173" spans="1:8" ht="27" customHeight="1" x14ac:dyDescent="0.25">
      <c r="A173" s="19" t="s">
        <v>48</v>
      </c>
      <c r="B173" s="10" t="s">
        <v>52</v>
      </c>
      <c r="C173" s="10" t="s">
        <v>169</v>
      </c>
      <c r="D173" s="20" t="s">
        <v>15</v>
      </c>
      <c r="E173" s="20" t="s">
        <v>170</v>
      </c>
      <c r="F173" s="6">
        <v>50080</v>
      </c>
      <c r="G173" s="6">
        <v>48017.32</v>
      </c>
      <c r="H173" s="47">
        <f t="shared" si="7"/>
        <v>0.95881230031948883</v>
      </c>
    </row>
    <row r="174" spans="1:8" ht="27" customHeight="1" x14ac:dyDescent="0.25">
      <c r="A174" s="19" t="s">
        <v>48</v>
      </c>
      <c r="B174" s="10" t="s">
        <v>52</v>
      </c>
      <c r="C174" s="10" t="s">
        <v>152</v>
      </c>
      <c r="D174" s="20" t="s">
        <v>15</v>
      </c>
      <c r="E174" s="20" t="s">
        <v>153</v>
      </c>
      <c r="F174" s="6">
        <v>1063390</v>
      </c>
      <c r="G174" s="6">
        <v>955615.68</v>
      </c>
      <c r="H174" s="47">
        <f t="shared" si="7"/>
        <v>0.89865024120971615</v>
      </c>
    </row>
    <row r="175" spans="1:8" ht="27" customHeight="1" x14ac:dyDescent="0.25">
      <c r="A175" s="19" t="s">
        <v>48</v>
      </c>
      <c r="B175" s="10" t="s">
        <v>52</v>
      </c>
      <c r="C175" s="10" t="s">
        <v>154</v>
      </c>
      <c r="D175" s="20" t="s">
        <v>15</v>
      </c>
      <c r="E175" s="20" t="s">
        <v>155</v>
      </c>
      <c r="F175" s="6">
        <v>64582</v>
      </c>
      <c r="G175" s="6">
        <v>64581.83</v>
      </c>
      <c r="H175" s="47">
        <f t="shared" si="7"/>
        <v>0.99999736768759095</v>
      </c>
    </row>
    <row r="176" spans="1:8" ht="27" customHeight="1" x14ac:dyDescent="0.25">
      <c r="A176" s="19" t="s">
        <v>48</v>
      </c>
      <c r="B176" s="10" t="s">
        <v>52</v>
      </c>
      <c r="C176" s="10" t="s">
        <v>122</v>
      </c>
      <c r="D176" s="20" t="s">
        <v>15</v>
      </c>
      <c r="E176" s="20" t="s">
        <v>123</v>
      </c>
      <c r="F176" s="6">
        <v>184700</v>
      </c>
      <c r="G176" s="6">
        <v>145046.38</v>
      </c>
      <c r="H176" s="47">
        <f t="shared" si="7"/>
        <v>0.78530795885219273</v>
      </c>
    </row>
    <row r="177" spans="1:8" ht="37.5" customHeight="1" x14ac:dyDescent="0.25">
      <c r="A177" s="19" t="s">
        <v>48</v>
      </c>
      <c r="B177" s="10" t="s">
        <v>52</v>
      </c>
      <c r="C177" s="10" t="s">
        <v>124</v>
      </c>
      <c r="D177" s="20" t="s">
        <v>15</v>
      </c>
      <c r="E177" s="20" t="s">
        <v>125</v>
      </c>
      <c r="F177" s="6">
        <v>22330</v>
      </c>
      <c r="G177" s="6">
        <v>20200.07</v>
      </c>
      <c r="H177" s="47">
        <f t="shared" si="7"/>
        <v>0.90461576354679807</v>
      </c>
    </row>
    <row r="178" spans="1:8" ht="21.75" customHeight="1" x14ac:dyDescent="0.25">
      <c r="A178" s="19" t="s">
        <v>48</v>
      </c>
      <c r="B178" s="10" t="s">
        <v>52</v>
      </c>
      <c r="C178" s="10" t="s">
        <v>136</v>
      </c>
      <c r="D178" s="20" t="s">
        <v>15</v>
      </c>
      <c r="E178" s="20" t="s">
        <v>137</v>
      </c>
      <c r="F178" s="6">
        <v>35000</v>
      </c>
      <c r="G178" s="6">
        <v>32310.18</v>
      </c>
      <c r="H178" s="47">
        <f t="shared" si="7"/>
        <v>0.92314799999999997</v>
      </c>
    </row>
    <row r="179" spans="1:8" ht="27" customHeight="1" x14ac:dyDescent="0.25">
      <c r="A179" s="19" t="s">
        <v>48</v>
      </c>
      <c r="B179" s="10" t="s">
        <v>52</v>
      </c>
      <c r="C179" s="10" t="s">
        <v>167</v>
      </c>
      <c r="D179" s="20" t="s">
        <v>15</v>
      </c>
      <c r="E179" s="20" t="s">
        <v>168</v>
      </c>
      <c r="F179" s="6">
        <v>74000</v>
      </c>
      <c r="G179" s="6">
        <v>61374.09</v>
      </c>
      <c r="H179" s="47">
        <f t="shared" si="7"/>
        <v>0.82937959459459454</v>
      </c>
    </row>
    <row r="180" spans="1:8" ht="27" customHeight="1" x14ac:dyDescent="0.25">
      <c r="A180" s="19" t="s">
        <v>48</v>
      </c>
      <c r="B180" s="10" t="s">
        <v>52</v>
      </c>
      <c r="C180" s="10" t="s">
        <v>197</v>
      </c>
      <c r="D180" s="20" t="s">
        <v>15</v>
      </c>
      <c r="E180" s="20" t="s">
        <v>198</v>
      </c>
      <c r="F180" s="6">
        <v>3100</v>
      </c>
      <c r="G180" s="6">
        <v>3024.16</v>
      </c>
      <c r="H180" s="47">
        <f t="shared" si="7"/>
        <v>0.97553548387096767</v>
      </c>
    </row>
    <row r="181" spans="1:8" ht="27" customHeight="1" x14ac:dyDescent="0.25">
      <c r="A181" s="19" t="s">
        <v>48</v>
      </c>
      <c r="B181" s="10" t="s">
        <v>52</v>
      </c>
      <c r="C181" s="10" t="s">
        <v>142</v>
      </c>
      <c r="D181" s="20" t="s">
        <v>15</v>
      </c>
      <c r="E181" s="20" t="s">
        <v>143</v>
      </c>
      <c r="F181" s="6">
        <v>57000</v>
      </c>
      <c r="G181" s="6">
        <v>54236.65</v>
      </c>
      <c r="H181" s="47">
        <f t="shared" si="7"/>
        <v>0.95152017543859657</v>
      </c>
    </row>
    <row r="182" spans="1:8" ht="27" customHeight="1" x14ac:dyDescent="0.25">
      <c r="A182" s="19" t="s">
        <v>48</v>
      </c>
      <c r="B182" s="10" t="s">
        <v>52</v>
      </c>
      <c r="C182" s="10" t="s">
        <v>138</v>
      </c>
      <c r="D182" s="20" t="s">
        <v>15</v>
      </c>
      <c r="E182" s="20" t="s">
        <v>139</v>
      </c>
      <c r="F182" s="6">
        <v>7200</v>
      </c>
      <c r="G182" s="6">
        <v>5527.74</v>
      </c>
      <c r="H182" s="47">
        <f t="shared" si="7"/>
        <v>0.76774166666666666</v>
      </c>
    </row>
    <row r="183" spans="1:8" ht="27" customHeight="1" x14ac:dyDescent="0.25">
      <c r="A183" s="19" t="s">
        <v>48</v>
      </c>
      <c r="B183" s="10" t="s">
        <v>52</v>
      </c>
      <c r="C183" s="10" t="s">
        <v>171</v>
      </c>
      <c r="D183" s="20" t="s">
        <v>15</v>
      </c>
      <c r="E183" s="20" t="s">
        <v>172</v>
      </c>
      <c r="F183" s="6">
        <v>1420</v>
      </c>
      <c r="G183" s="6">
        <v>970</v>
      </c>
      <c r="H183" s="47">
        <f t="shared" si="7"/>
        <v>0.68309859154929575</v>
      </c>
    </row>
    <row r="184" spans="1:8" ht="27" customHeight="1" x14ac:dyDescent="0.25">
      <c r="A184" s="19" t="s">
        <v>48</v>
      </c>
      <c r="B184" s="10" t="s">
        <v>52</v>
      </c>
      <c r="C184" s="10" t="s">
        <v>134</v>
      </c>
      <c r="D184" s="20" t="s">
        <v>15</v>
      </c>
      <c r="E184" s="20" t="s">
        <v>135</v>
      </c>
      <c r="F184" s="6">
        <v>18970</v>
      </c>
      <c r="G184" s="6">
        <v>13499.76</v>
      </c>
      <c r="H184" s="47">
        <f t="shared" si="7"/>
        <v>0.71163732208750663</v>
      </c>
    </row>
    <row r="185" spans="1:8" ht="46.5" customHeight="1" x14ac:dyDescent="0.25">
      <c r="A185" s="19" t="s">
        <v>48</v>
      </c>
      <c r="B185" s="10" t="s">
        <v>52</v>
      </c>
      <c r="C185" s="10" t="s">
        <v>202</v>
      </c>
      <c r="D185" s="20" t="s">
        <v>15</v>
      </c>
      <c r="E185" s="20" t="s">
        <v>203</v>
      </c>
      <c r="F185" s="6">
        <v>93500</v>
      </c>
      <c r="G185" s="6">
        <v>93414.84</v>
      </c>
      <c r="H185" s="47">
        <f t="shared" si="7"/>
        <v>0.99908919786096251</v>
      </c>
    </row>
    <row r="186" spans="1:8" ht="27" customHeight="1" x14ac:dyDescent="0.25">
      <c r="A186" s="19" t="s">
        <v>48</v>
      </c>
      <c r="B186" s="10" t="s">
        <v>52</v>
      </c>
      <c r="C186" s="10" t="s">
        <v>173</v>
      </c>
      <c r="D186" s="20" t="s">
        <v>15</v>
      </c>
      <c r="E186" s="20" t="s">
        <v>174</v>
      </c>
      <c r="F186" s="6">
        <v>1800</v>
      </c>
      <c r="G186" s="6">
        <v>1691.05</v>
      </c>
      <c r="H186" s="47">
        <f t="shared" si="7"/>
        <v>0.93947222222222215</v>
      </c>
    </row>
    <row r="187" spans="1:8" ht="22.5" customHeight="1" x14ac:dyDescent="0.25">
      <c r="A187" s="19" t="s">
        <v>48</v>
      </c>
      <c r="B187" s="10" t="s">
        <v>52</v>
      </c>
      <c r="C187" s="10" t="s">
        <v>128</v>
      </c>
      <c r="D187" s="20" t="s">
        <v>15</v>
      </c>
      <c r="E187" s="20" t="s">
        <v>129</v>
      </c>
      <c r="F187" s="6">
        <v>1430</v>
      </c>
      <c r="G187" s="6">
        <v>1430</v>
      </c>
      <c r="H187" s="47">
        <f t="shared" si="7"/>
        <v>1</v>
      </c>
    </row>
    <row r="188" spans="1:8" ht="22.5" customHeight="1" x14ac:dyDescent="0.25">
      <c r="A188" s="19" t="s">
        <v>48</v>
      </c>
      <c r="B188" s="10" t="s">
        <v>52</v>
      </c>
      <c r="C188" s="10" t="s">
        <v>158</v>
      </c>
      <c r="D188" s="20" t="s">
        <v>15</v>
      </c>
      <c r="E188" s="20" t="s">
        <v>159</v>
      </c>
      <c r="F188" s="6">
        <v>54420</v>
      </c>
      <c r="G188" s="6">
        <v>54420</v>
      </c>
      <c r="H188" s="47">
        <f t="shared" si="7"/>
        <v>1</v>
      </c>
    </row>
    <row r="189" spans="1:8" ht="34.5" customHeight="1" x14ac:dyDescent="0.25">
      <c r="A189" s="19" t="s">
        <v>48</v>
      </c>
      <c r="B189" s="10" t="s">
        <v>52</v>
      </c>
      <c r="C189" s="10" t="s">
        <v>162</v>
      </c>
      <c r="D189" s="20" t="s">
        <v>15</v>
      </c>
      <c r="E189" s="20" t="s">
        <v>163</v>
      </c>
      <c r="F189" s="6">
        <v>1000</v>
      </c>
      <c r="G189" s="6">
        <v>960</v>
      </c>
      <c r="H189" s="47">
        <f t="shared" si="7"/>
        <v>0.96</v>
      </c>
    </row>
    <row r="190" spans="1:8" ht="27" customHeight="1" x14ac:dyDescent="0.25">
      <c r="A190" s="19" t="s">
        <v>48</v>
      </c>
      <c r="B190" s="10" t="s">
        <v>52</v>
      </c>
      <c r="C190" s="10" t="s">
        <v>117</v>
      </c>
      <c r="D190" s="20" t="s">
        <v>15</v>
      </c>
      <c r="E190" s="20" t="s">
        <v>118</v>
      </c>
      <c r="F190" s="6">
        <v>85000</v>
      </c>
      <c r="G190" s="6">
        <v>84869.26</v>
      </c>
      <c r="H190" s="47">
        <f t="shared" si="7"/>
        <v>0.99846188235294109</v>
      </c>
    </row>
    <row r="191" spans="1:8" ht="33.75" customHeight="1" x14ac:dyDescent="0.25">
      <c r="A191" s="19"/>
      <c r="B191" s="10" t="s">
        <v>204</v>
      </c>
      <c r="C191" s="10"/>
      <c r="D191" s="20"/>
      <c r="E191" s="20" t="s">
        <v>251</v>
      </c>
      <c r="F191" s="6">
        <v>219950</v>
      </c>
      <c r="G191" s="6">
        <v>216220.93</v>
      </c>
      <c r="H191" s="47">
        <f t="shared" si="7"/>
        <v>0.98304582859740852</v>
      </c>
    </row>
    <row r="192" spans="1:8" ht="27" customHeight="1" x14ac:dyDescent="0.25">
      <c r="A192" s="19" t="s">
        <v>48</v>
      </c>
      <c r="B192" s="10" t="s">
        <v>204</v>
      </c>
      <c r="C192" s="10" t="s">
        <v>122</v>
      </c>
      <c r="D192" s="20" t="s">
        <v>15</v>
      </c>
      <c r="E192" s="20" t="s">
        <v>123</v>
      </c>
      <c r="F192" s="6">
        <v>6500</v>
      </c>
      <c r="G192" s="6">
        <v>5680.42</v>
      </c>
      <c r="H192" s="47">
        <f t="shared" si="7"/>
        <v>0.87391076923076927</v>
      </c>
    </row>
    <row r="193" spans="1:8" ht="35.25" customHeight="1" x14ac:dyDescent="0.25">
      <c r="A193" s="19" t="s">
        <v>48</v>
      </c>
      <c r="B193" s="10" t="s">
        <v>204</v>
      </c>
      <c r="C193" s="10" t="s">
        <v>124</v>
      </c>
      <c r="D193" s="20" t="s">
        <v>15</v>
      </c>
      <c r="E193" s="20" t="s">
        <v>125</v>
      </c>
      <c r="F193" s="6">
        <v>800</v>
      </c>
      <c r="G193" s="6">
        <v>657.92</v>
      </c>
      <c r="H193" s="47">
        <f t="shared" si="7"/>
        <v>0.82239999999999991</v>
      </c>
    </row>
    <row r="194" spans="1:8" ht="27" customHeight="1" x14ac:dyDescent="0.25">
      <c r="A194" s="19" t="s">
        <v>48</v>
      </c>
      <c r="B194" s="10" t="s">
        <v>204</v>
      </c>
      <c r="C194" s="10" t="s">
        <v>126</v>
      </c>
      <c r="D194" s="20" t="s">
        <v>15</v>
      </c>
      <c r="E194" s="20" t="s">
        <v>127</v>
      </c>
      <c r="F194" s="6">
        <v>35450</v>
      </c>
      <c r="G194" s="6">
        <v>33044.639999999999</v>
      </c>
      <c r="H194" s="47">
        <f t="shared" si="7"/>
        <v>0.93214781382228484</v>
      </c>
    </row>
    <row r="195" spans="1:8" ht="27" customHeight="1" x14ac:dyDescent="0.25">
      <c r="A195" s="19" t="s">
        <v>48</v>
      </c>
      <c r="B195" s="10" t="s">
        <v>204</v>
      </c>
      <c r="C195" s="10" t="s">
        <v>134</v>
      </c>
      <c r="D195" s="20" t="s">
        <v>15</v>
      </c>
      <c r="E195" s="20" t="s">
        <v>135</v>
      </c>
      <c r="F195" s="6">
        <v>177200</v>
      </c>
      <c r="G195" s="6">
        <v>176837.95</v>
      </c>
      <c r="H195" s="47">
        <f t="shared" si="7"/>
        <v>0.99795682844243794</v>
      </c>
    </row>
    <row r="196" spans="1:8" ht="27" customHeight="1" x14ac:dyDescent="0.25">
      <c r="A196" s="19"/>
      <c r="B196" s="10" t="s">
        <v>205</v>
      </c>
      <c r="C196" s="10"/>
      <c r="D196" s="20"/>
      <c r="E196" s="20" t="s">
        <v>252</v>
      </c>
      <c r="F196" s="6">
        <v>15245</v>
      </c>
      <c r="G196" s="6">
        <v>10763.92</v>
      </c>
      <c r="H196" s="47">
        <v>0.70606231551328302</v>
      </c>
    </row>
    <row r="197" spans="1:8" ht="27" customHeight="1" x14ac:dyDescent="0.25">
      <c r="A197" s="19" t="s">
        <v>48</v>
      </c>
      <c r="B197" s="10" t="s">
        <v>205</v>
      </c>
      <c r="C197" s="10" t="s">
        <v>134</v>
      </c>
      <c r="D197" s="20" t="s">
        <v>15</v>
      </c>
      <c r="E197" s="20" t="s">
        <v>135</v>
      </c>
      <c r="F197" s="6">
        <v>3000</v>
      </c>
      <c r="G197" s="6">
        <v>1370</v>
      </c>
      <c r="H197" s="47">
        <f t="shared" si="7"/>
        <v>0.45666666666666667</v>
      </c>
    </row>
    <row r="198" spans="1:8" ht="36" customHeight="1" x14ac:dyDescent="0.25">
      <c r="A198" s="19" t="s">
        <v>48</v>
      </c>
      <c r="B198" s="10" t="s">
        <v>205</v>
      </c>
      <c r="C198" s="10" t="s">
        <v>162</v>
      </c>
      <c r="D198" s="20" t="s">
        <v>15</v>
      </c>
      <c r="E198" s="20" t="s">
        <v>163</v>
      </c>
      <c r="F198" s="6">
        <v>12245</v>
      </c>
      <c r="G198" s="6">
        <v>9393.92</v>
      </c>
      <c r="H198" s="47">
        <f t="shared" si="7"/>
        <v>0.76716374030216417</v>
      </c>
    </row>
    <row r="199" spans="1:8" ht="27" customHeight="1" x14ac:dyDescent="0.25">
      <c r="A199" s="19"/>
      <c r="B199" s="10" t="s">
        <v>54</v>
      </c>
      <c r="C199" s="10"/>
      <c r="D199" s="20"/>
      <c r="E199" s="20" t="s">
        <v>55</v>
      </c>
      <c r="F199" s="6">
        <v>324410</v>
      </c>
      <c r="G199" s="6">
        <v>312679.87</v>
      </c>
      <c r="H199" s="47">
        <v>0.96384165099719488</v>
      </c>
    </row>
    <row r="200" spans="1:8" ht="27" customHeight="1" x14ac:dyDescent="0.25">
      <c r="A200" s="19" t="s">
        <v>48</v>
      </c>
      <c r="B200" s="10" t="s">
        <v>54</v>
      </c>
      <c r="C200" s="10" t="s">
        <v>152</v>
      </c>
      <c r="D200" s="20" t="s">
        <v>15</v>
      </c>
      <c r="E200" s="20" t="s">
        <v>153</v>
      </c>
      <c r="F200" s="6">
        <v>177200</v>
      </c>
      <c r="G200" s="6">
        <v>173138.68</v>
      </c>
      <c r="H200" s="47">
        <f t="shared" si="7"/>
        <v>0.97708058690744914</v>
      </c>
    </row>
    <row r="201" spans="1:8" ht="27" customHeight="1" x14ac:dyDescent="0.25">
      <c r="A201" s="19" t="s">
        <v>48</v>
      </c>
      <c r="B201" s="10" t="s">
        <v>54</v>
      </c>
      <c r="C201" s="10" t="s">
        <v>154</v>
      </c>
      <c r="D201" s="20" t="s">
        <v>15</v>
      </c>
      <c r="E201" s="20" t="s">
        <v>155</v>
      </c>
      <c r="F201" s="6">
        <v>12210</v>
      </c>
      <c r="G201" s="6">
        <v>12209.04</v>
      </c>
      <c r="H201" s="47">
        <f t="shared" si="7"/>
        <v>0.99992137592137598</v>
      </c>
    </row>
    <row r="202" spans="1:8" ht="27" customHeight="1" x14ac:dyDescent="0.25">
      <c r="A202" s="19" t="s">
        <v>48</v>
      </c>
      <c r="B202" s="10" t="s">
        <v>54</v>
      </c>
      <c r="C202" s="10" t="s">
        <v>122</v>
      </c>
      <c r="D202" s="20" t="s">
        <v>15</v>
      </c>
      <c r="E202" s="20" t="s">
        <v>123</v>
      </c>
      <c r="F202" s="6">
        <v>28990</v>
      </c>
      <c r="G202" s="6">
        <v>25405.53</v>
      </c>
      <c r="H202" s="47">
        <f t="shared" si="7"/>
        <v>0.87635494998275265</v>
      </c>
    </row>
    <row r="203" spans="1:8" ht="39.75" customHeight="1" x14ac:dyDescent="0.25">
      <c r="A203" s="19" t="s">
        <v>48</v>
      </c>
      <c r="B203" s="10" t="s">
        <v>54</v>
      </c>
      <c r="C203" s="10" t="s">
        <v>124</v>
      </c>
      <c r="D203" s="20" t="s">
        <v>15</v>
      </c>
      <c r="E203" s="20" t="s">
        <v>125</v>
      </c>
      <c r="F203" s="6">
        <v>3955</v>
      </c>
      <c r="G203" s="6">
        <v>3379.95</v>
      </c>
      <c r="H203" s="47">
        <f t="shared" si="7"/>
        <v>0.85460176991150438</v>
      </c>
    </row>
    <row r="204" spans="1:8" ht="27.75" customHeight="1" x14ac:dyDescent="0.25">
      <c r="A204" s="19" t="s">
        <v>48</v>
      </c>
      <c r="B204" s="10" t="s">
        <v>54</v>
      </c>
      <c r="C204" s="10" t="s">
        <v>136</v>
      </c>
      <c r="D204" s="20" t="s">
        <v>15</v>
      </c>
      <c r="E204" s="20" t="s">
        <v>137</v>
      </c>
      <c r="F204" s="6">
        <v>10000</v>
      </c>
      <c r="G204" s="6">
        <v>10000</v>
      </c>
      <c r="H204" s="47">
        <f t="shared" si="7"/>
        <v>1</v>
      </c>
    </row>
    <row r="205" spans="1:8" ht="27" customHeight="1" x14ac:dyDescent="0.25">
      <c r="A205" s="19" t="s">
        <v>48</v>
      </c>
      <c r="B205" s="10" t="s">
        <v>54</v>
      </c>
      <c r="C205" s="10" t="s">
        <v>167</v>
      </c>
      <c r="D205" s="20" t="s">
        <v>15</v>
      </c>
      <c r="E205" s="20" t="s">
        <v>168</v>
      </c>
      <c r="F205" s="6">
        <v>84900</v>
      </c>
      <c r="G205" s="6">
        <v>81423.25</v>
      </c>
      <c r="H205" s="47">
        <f t="shared" si="7"/>
        <v>0.95904888103651353</v>
      </c>
    </row>
    <row r="206" spans="1:8" ht="23.25" customHeight="1" x14ac:dyDescent="0.25">
      <c r="A206" s="19" t="s">
        <v>48</v>
      </c>
      <c r="B206" s="10" t="s">
        <v>54</v>
      </c>
      <c r="C206" s="10" t="s">
        <v>134</v>
      </c>
      <c r="D206" s="20" t="s">
        <v>15</v>
      </c>
      <c r="E206" s="20" t="s">
        <v>135</v>
      </c>
      <c r="F206" s="6">
        <v>1000</v>
      </c>
      <c r="G206" s="6">
        <v>968.42</v>
      </c>
      <c r="H206" s="47">
        <f t="shared" si="7"/>
        <v>0.96841999999999995</v>
      </c>
    </row>
    <row r="207" spans="1:8" ht="23.25" customHeight="1" x14ac:dyDescent="0.25">
      <c r="A207" s="19" t="s">
        <v>48</v>
      </c>
      <c r="B207" s="10" t="s">
        <v>54</v>
      </c>
      <c r="C207" s="10" t="s">
        <v>158</v>
      </c>
      <c r="D207" s="20" t="s">
        <v>15</v>
      </c>
      <c r="E207" s="20" t="s">
        <v>159</v>
      </c>
      <c r="F207" s="6">
        <v>6155</v>
      </c>
      <c r="G207" s="6">
        <v>6155</v>
      </c>
      <c r="H207" s="47">
        <f t="shared" si="7"/>
        <v>1</v>
      </c>
    </row>
    <row r="208" spans="1:8" ht="90" customHeight="1" x14ac:dyDescent="0.25">
      <c r="A208" s="19"/>
      <c r="B208" s="10" t="s">
        <v>206</v>
      </c>
      <c r="C208" s="10"/>
      <c r="D208" s="20"/>
      <c r="E208" s="20" t="s">
        <v>253</v>
      </c>
      <c r="F208" s="6">
        <v>63970</v>
      </c>
      <c r="G208" s="6">
        <v>62642.66</v>
      </c>
      <c r="H208" s="47">
        <v>0.97925058621228711</v>
      </c>
    </row>
    <row r="209" spans="1:8" ht="27" customHeight="1" x14ac:dyDescent="0.25">
      <c r="A209" s="19" t="s">
        <v>48</v>
      </c>
      <c r="B209" s="10" t="s">
        <v>206</v>
      </c>
      <c r="C209" s="10" t="s">
        <v>169</v>
      </c>
      <c r="D209" s="20" t="s">
        <v>15</v>
      </c>
      <c r="E209" s="20" t="s">
        <v>170</v>
      </c>
      <c r="F209" s="6">
        <v>3633</v>
      </c>
      <c r="G209" s="6">
        <v>3502.87</v>
      </c>
      <c r="H209" s="47">
        <f t="shared" si="7"/>
        <v>0.96418111753371871</v>
      </c>
    </row>
    <row r="210" spans="1:8" ht="27" customHeight="1" x14ac:dyDescent="0.25">
      <c r="A210" s="19" t="s">
        <v>48</v>
      </c>
      <c r="B210" s="10" t="s">
        <v>206</v>
      </c>
      <c r="C210" s="10" t="s">
        <v>152</v>
      </c>
      <c r="D210" s="20" t="s">
        <v>15</v>
      </c>
      <c r="E210" s="20" t="s">
        <v>153</v>
      </c>
      <c r="F210" s="6">
        <v>43557</v>
      </c>
      <c r="G210" s="6">
        <v>43133.15</v>
      </c>
      <c r="H210" s="47">
        <f t="shared" si="7"/>
        <v>0.99026907270932341</v>
      </c>
    </row>
    <row r="211" spans="1:8" ht="28.5" customHeight="1" x14ac:dyDescent="0.25">
      <c r="A211" s="19" t="s">
        <v>48</v>
      </c>
      <c r="B211" s="10" t="s">
        <v>206</v>
      </c>
      <c r="C211" s="10" t="s">
        <v>154</v>
      </c>
      <c r="D211" s="20" t="s">
        <v>15</v>
      </c>
      <c r="E211" s="20" t="s">
        <v>155</v>
      </c>
      <c r="F211" s="6">
        <v>3077</v>
      </c>
      <c r="G211" s="6">
        <v>3077</v>
      </c>
      <c r="H211" s="47">
        <f t="shared" si="7"/>
        <v>1</v>
      </c>
    </row>
    <row r="212" spans="1:8" ht="27" customHeight="1" x14ac:dyDescent="0.25">
      <c r="A212" s="19" t="s">
        <v>48</v>
      </c>
      <c r="B212" s="10" t="s">
        <v>206</v>
      </c>
      <c r="C212" s="10" t="s">
        <v>122</v>
      </c>
      <c r="D212" s="20" t="s">
        <v>15</v>
      </c>
      <c r="E212" s="20" t="s">
        <v>123</v>
      </c>
      <c r="F212" s="6">
        <v>8512</v>
      </c>
      <c r="G212" s="6">
        <v>8098.53</v>
      </c>
      <c r="H212" s="47">
        <f t="shared" si="7"/>
        <v>0.9514250469924812</v>
      </c>
    </row>
    <row r="213" spans="1:8" ht="32.25" customHeight="1" x14ac:dyDescent="0.25">
      <c r="A213" s="19" t="s">
        <v>48</v>
      </c>
      <c r="B213" s="10" t="s">
        <v>206</v>
      </c>
      <c r="C213" s="10" t="s">
        <v>124</v>
      </c>
      <c r="D213" s="20" t="s">
        <v>15</v>
      </c>
      <c r="E213" s="20" t="s">
        <v>125</v>
      </c>
      <c r="F213" s="6">
        <v>1515</v>
      </c>
      <c r="G213" s="6">
        <v>1155.1099999999999</v>
      </c>
      <c r="H213" s="47">
        <f t="shared" si="7"/>
        <v>0.76244884488448839</v>
      </c>
    </row>
    <row r="214" spans="1:8" ht="22.5" customHeight="1" x14ac:dyDescent="0.25">
      <c r="A214" s="19" t="s">
        <v>48</v>
      </c>
      <c r="B214" s="10" t="s">
        <v>206</v>
      </c>
      <c r="C214" s="10" t="s">
        <v>136</v>
      </c>
      <c r="D214" s="20" t="s">
        <v>15</v>
      </c>
      <c r="E214" s="20" t="s">
        <v>137</v>
      </c>
      <c r="F214" s="6">
        <v>3676</v>
      </c>
      <c r="G214" s="6">
        <v>3676</v>
      </c>
      <c r="H214" s="47">
        <f t="shared" si="7"/>
        <v>1</v>
      </c>
    </row>
    <row r="215" spans="1:8" ht="60" customHeight="1" x14ac:dyDescent="0.25">
      <c r="A215" s="19"/>
      <c r="B215" s="10" t="s">
        <v>207</v>
      </c>
      <c r="C215" s="10"/>
      <c r="D215" s="20"/>
      <c r="E215" s="20" t="s">
        <v>254</v>
      </c>
      <c r="F215" s="6">
        <v>342254</v>
      </c>
      <c r="G215" s="6">
        <v>336451.56</v>
      </c>
      <c r="H215" s="47">
        <v>0.98304639244537684</v>
      </c>
    </row>
    <row r="216" spans="1:8" ht="27" customHeight="1" x14ac:dyDescent="0.25">
      <c r="A216" s="19" t="s">
        <v>48</v>
      </c>
      <c r="B216" s="10" t="s">
        <v>207</v>
      </c>
      <c r="C216" s="10" t="s">
        <v>169</v>
      </c>
      <c r="D216" s="20" t="s">
        <v>15</v>
      </c>
      <c r="E216" s="20" t="s">
        <v>170</v>
      </c>
      <c r="F216" s="6">
        <v>14875</v>
      </c>
      <c r="G216" s="6">
        <v>14558.5</v>
      </c>
      <c r="H216" s="47">
        <f t="shared" si="7"/>
        <v>0.9787226890756302</v>
      </c>
    </row>
    <row r="217" spans="1:8" ht="27" customHeight="1" x14ac:dyDescent="0.25">
      <c r="A217" s="19" t="s">
        <v>48</v>
      </c>
      <c r="B217" s="10" t="s">
        <v>207</v>
      </c>
      <c r="C217" s="10" t="s">
        <v>152</v>
      </c>
      <c r="D217" s="20" t="s">
        <v>15</v>
      </c>
      <c r="E217" s="20" t="s">
        <v>153</v>
      </c>
      <c r="F217" s="6">
        <v>248983</v>
      </c>
      <c r="G217" s="6">
        <v>246492.87</v>
      </c>
      <c r="H217" s="47">
        <f t="shared" si="7"/>
        <v>0.98999879509846056</v>
      </c>
    </row>
    <row r="218" spans="1:8" ht="24.75" customHeight="1" x14ac:dyDescent="0.25">
      <c r="A218" s="19" t="s">
        <v>48</v>
      </c>
      <c r="B218" s="10" t="s">
        <v>207</v>
      </c>
      <c r="C218" s="10" t="s">
        <v>154</v>
      </c>
      <c r="D218" s="20" t="s">
        <v>15</v>
      </c>
      <c r="E218" s="20" t="s">
        <v>155</v>
      </c>
      <c r="F218" s="6">
        <v>12923</v>
      </c>
      <c r="G218" s="6">
        <v>12923</v>
      </c>
      <c r="H218" s="47">
        <f t="shared" si="7"/>
        <v>1</v>
      </c>
    </row>
    <row r="219" spans="1:8" ht="27" customHeight="1" x14ac:dyDescent="0.25">
      <c r="A219" s="19" t="s">
        <v>48</v>
      </c>
      <c r="B219" s="10" t="s">
        <v>207</v>
      </c>
      <c r="C219" s="10" t="s">
        <v>122</v>
      </c>
      <c r="D219" s="20" t="s">
        <v>15</v>
      </c>
      <c r="E219" s="20" t="s">
        <v>123</v>
      </c>
      <c r="F219" s="6">
        <v>47689</v>
      </c>
      <c r="G219" s="6">
        <v>45290.5</v>
      </c>
      <c r="H219" s="47">
        <f t="shared" si="7"/>
        <v>0.94970538279267758</v>
      </c>
    </row>
    <row r="220" spans="1:8" ht="39" customHeight="1" x14ac:dyDescent="0.25">
      <c r="A220" s="19" t="s">
        <v>48</v>
      </c>
      <c r="B220" s="10" t="s">
        <v>207</v>
      </c>
      <c r="C220" s="10" t="s">
        <v>124</v>
      </c>
      <c r="D220" s="20" t="s">
        <v>15</v>
      </c>
      <c r="E220" s="20" t="s">
        <v>125</v>
      </c>
      <c r="F220" s="6">
        <v>6185</v>
      </c>
      <c r="G220" s="6">
        <v>5587.69</v>
      </c>
      <c r="H220" s="47">
        <f t="shared" si="7"/>
        <v>0.90342603071948258</v>
      </c>
    </row>
    <row r="221" spans="1:8" ht="29.25" customHeight="1" x14ac:dyDescent="0.25">
      <c r="A221" s="19" t="s">
        <v>48</v>
      </c>
      <c r="B221" s="10" t="s">
        <v>207</v>
      </c>
      <c r="C221" s="10" t="s">
        <v>136</v>
      </c>
      <c r="D221" s="20" t="s">
        <v>15</v>
      </c>
      <c r="E221" s="20" t="s">
        <v>137</v>
      </c>
      <c r="F221" s="6">
        <v>1000</v>
      </c>
      <c r="G221" s="6">
        <v>1000</v>
      </c>
      <c r="H221" s="47">
        <f t="shared" si="7"/>
        <v>1</v>
      </c>
    </row>
    <row r="222" spans="1:8" ht="29.25" customHeight="1" x14ac:dyDescent="0.25">
      <c r="A222" s="19" t="s">
        <v>48</v>
      </c>
      <c r="B222" s="10" t="s">
        <v>207</v>
      </c>
      <c r="C222" s="10" t="s">
        <v>158</v>
      </c>
      <c r="D222" s="20" t="s">
        <v>15</v>
      </c>
      <c r="E222" s="20" t="s">
        <v>159</v>
      </c>
      <c r="F222" s="6">
        <v>10599</v>
      </c>
      <c r="G222" s="6">
        <v>10599</v>
      </c>
      <c r="H222" s="47">
        <f t="shared" si="7"/>
        <v>1</v>
      </c>
    </row>
    <row r="223" spans="1:8" ht="55.5" customHeight="1" x14ac:dyDescent="0.25">
      <c r="A223" s="19"/>
      <c r="B223" s="10" t="s">
        <v>56</v>
      </c>
      <c r="C223" s="10"/>
      <c r="D223" s="20"/>
      <c r="E223" s="20" t="s">
        <v>57</v>
      </c>
      <c r="F223" s="6">
        <v>59020</v>
      </c>
      <c r="G223" s="6">
        <v>58937.53</v>
      </c>
      <c r="H223" s="47">
        <v>0.99860267705862416</v>
      </c>
    </row>
    <row r="224" spans="1:8" ht="27" customHeight="1" x14ac:dyDescent="0.25">
      <c r="A224" s="19" t="s">
        <v>48</v>
      </c>
      <c r="B224" s="10" t="s">
        <v>56</v>
      </c>
      <c r="C224" s="10" t="s">
        <v>136</v>
      </c>
      <c r="D224" s="20" t="s">
        <v>15</v>
      </c>
      <c r="E224" s="20" t="s">
        <v>137</v>
      </c>
      <c r="F224" s="6">
        <v>584.75</v>
      </c>
      <c r="G224" s="6">
        <v>584.34</v>
      </c>
      <c r="H224" s="47">
        <f t="shared" si="7"/>
        <v>0.99929884566053873</v>
      </c>
    </row>
    <row r="225" spans="1:8" ht="27" customHeight="1" x14ac:dyDescent="0.25">
      <c r="A225" s="19" t="s">
        <v>48</v>
      </c>
      <c r="B225" s="10" t="s">
        <v>56</v>
      </c>
      <c r="C225" s="10" t="s">
        <v>197</v>
      </c>
      <c r="D225" s="20" t="s">
        <v>15</v>
      </c>
      <c r="E225" s="20" t="s">
        <v>198</v>
      </c>
      <c r="F225" s="6">
        <v>58435.25</v>
      </c>
      <c r="G225" s="6">
        <v>58353.19</v>
      </c>
      <c r="H225" s="47">
        <f t="shared" si="7"/>
        <v>0.99859571063698715</v>
      </c>
    </row>
    <row r="226" spans="1:8" ht="34.5" customHeight="1" x14ac:dyDescent="0.25">
      <c r="A226" s="19"/>
      <c r="B226" s="10" t="s">
        <v>58</v>
      </c>
      <c r="C226" s="10"/>
      <c r="D226" s="20"/>
      <c r="E226" s="20" t="s">
        <v>17</v>
      </c>
      <c r="F226" s="6">
        <v>382335</v>
      </c>
      <c r="G226" s="6">
        <v>379621.8</v>
      </c>
      <c r="H226" s="47">
        <v>0.9929036054768724</v>
      </c>
    </row>
    <row r="227" spans="1:8" ht="27" customHeight="1" x14ac:dyDescent="0.25">
      <c r="A227" s="19" t="s">
        <v>48</v>
      </c>
      <c r="B227" s="10" t="s">
        <v>58</v>
      </c>
      <c r="C227" s="10" t="s">
        <v>152</v>
      </c>
      <c r="D227" s="20" t="s">
        <v>15</v>
      </c>
      <c r="E227" s="20" t="s">
        <v>153</v>
      </c>
      <c r="F227" s="6">
        <v>183300</v>
      </c>
      <c r="G227" s="6">
        <v>182349.93</v>
      </c>
      <c r="H227" s="47">
        <f t="shared" si="7"/>
        <v>0.99481685761047456</v>
      </c>
    </row>
    <row r="228" spans="1:8" ht="27" customHeight="1" x14ac:dyDescent="0.25">
      <c r="A228" s="19" t="s">
        <v>48</v>
      </c>
      <c r="B228" s="10" t="s">
        <v>58</v>
      </c>
      <c r="C228" s="10" t="s">
        <v>154</v>
      </c>
      <c r="D228" s="20" t="s">
        <v>15</v>
      </c>
      <c r="E228" s="20" t="s">
        <v>155</v>
      </c>
      <c r="F228" s="6">
        <v>13859</v>
      </c>
      <c r="G228" s="6">
        <v>13858.71</v>
      </c>
      <c r="H228" s="47">
        <f t="shared" si="7"/>
        <v>0.99997907496933391</v>
      </c>
    </row>
    <row r="229" spans="1:8" ht="27" customHeight="1" x14ac:dyDescent="0.25">
      <c r="A229" s="19" t="s">
        <v>48</v>
      </c>
      <c r="B229" s="10" t="s">
        <v>58</v>
      </c>
      <c r="C229" s="10" t="s">
        <v>122</v>
      </c>
      <c r="D229" s="20" t="s">
        <v>15</v>
      </c>
      <c r="E229" s="20" t="s">
        <v>123</v>
      </c>
      <c r="F229" s="6">
        <v>33800</v>
      </c>
      <c r="G229" s="6">
        <v>33200.839999999997</v>
      </c>
      <c r="H229" s="47">
        <f t="shared" si="7"/>
        <v>0.98227337278106497</v>
      </c>
    </row>
    <row r="230" spans="1:8" ht="44.25" customHeight="1" x14ac:dyDescent="0.25">
      <c r="A230" s="19" t="s">
        <v>48</v>
      </c>
      <c r="B230" s="10" t="s">
        <v>58</v>
      </c>
      <c r="C230" s="10" t="s">
        <v>124</v>
      </c>
      <c r="D230" s="20" t="s">
        <v>15</v>
      </c>
      <c r="E230" s="20" t="s">
        <v>125</v>
      </c>
      <c r="F230" s="6">
        <v>4750</v>
      </c>
      <c r="G230" s="6">
        <v>4661.24</v>
      </c>
      <c r="H230" s="47">
        <f t="shared" si="7"/>
        <v>0.98131368421052623</v>
      </c>
    </row>
    <row r="231" spans="1:8" ht="42.75" customHeight="1" x14ac:dyDescent="0.25">
      <c r="A231" s="19" t="s">
        <v>48</v>
      </c>
      <c r="B231" s="10" t="s">
        <v>58</v>
      </c>
      <c r="C231" s="10" t="s">
        <v>156</v>
      </c>
      <c r="D231" s="20" t="s">
        <v>15</v>
      </c>
      <c r="E231" s="20" t="s">
        <v>157</v>
      </c>
      <c r="F231" s="6">
        <v>4250</v>
      </c>
      <c r="G231" s="6">
        <v>3752.64</v>
      </c>
      <c r="H231" s="47">
        <f t="shared" si="7"/>
        <v>0.8829741176470588</v>
      </c>
    </row>
    <row r="232" spans="1:8" ht="21" customHeight="1" x14ac:dyDescent="0.25">
      <c r="A232" s="19" t="s">
        <v>48</v>
      </c>
      <c r="B232" s="10" t="s">
        <v>58</v>
      </c>
      <c r="C232" s="10" t="s">
        <v>126</v>
      </c>
      <c r="D232" s="20" t="s">
        <v>15</v>
      </c>
      <c r="E232" s="20" t="s">
        <v>127</v>
      </c>
      <c r="F232" s="6">
        <v>600</v>
      </c>
      <c r="G232" s="6">
        <v>600</v>
      </c>
      <c r="H232" s="47">
        <f t="shared" si="7"/>
        <v>1</v>
      </c>
    </row>
    <row r="233" spans="1:8" ht="21" customHeight="1" x14ac:dyDescent="0.25">
      <c r="A233" s="19" t="s">
        <v>48</v>
      </c>
      <c r="B233" s="10" t="s">
        <v>58</v>
      </c>
      <c r="C233" s="10" t="s">
        <v>136</v>
      </c>
      <c r="D233" s="20" t="s">
        <v>15</v>
      </c>
      <c r="E233" s="20" t="s">
        <v>137</v>
      </c>
      <c r="F233" s="6">
        <v>1000</v>
      </c>
      <c r="G233" s="6">
        <v>422.44</v>
      </c>
      <c r="H233" s="47">
        <f t="shared" si="7"/>
        <v>0.42243999999999998</v>
      </c>
    </row>
    <row r="234" spans="1:8" ht="21" customHeight="1" x14ac:dyDescent="0.25">
      <c r="A234" s="19" t="s">
        <v>48</v>
      </c>
      <c r="B234" s="10" t="s">
        <v>58</v>
      </c>
      <c r="C234" s="10" t="s">
        <v>136</v>
      </c>
      <c r="D234" s="20" t="s">
        <v>0</v>
      </c>
      <c r="E234" s="20" t="s">
        <v>137</v>
      </c>
      <c r="F234" s="6">
        <v>124903</v>
      </c>
      <c r="G234" s="6">
        <v>124903</v>
      </c>
      <c r="H234" s="47">
        <f t="shared" si="7"/>
        <v>1</v>
      </c>
    </row>
    <row r="235" spans="1:8" ht="21" customHeight="1" x14ac:dyDescent="0.25">
      <c r="A235" s="19" t="s">
        <v>48</v>
      </c>
      <c r="B235" s="10" t="s">
        <v>58</v>
      </c>
      <c r="C235" s="10" t="s">
        <v>136</v>
      </c>
      <c r="D235" s="20" t="s">
        <v>2</v>
      </c>
      <c r="E235" s="20" t="s">
        <v>137</v>
      </c>
      <c r="F235" s="6">
        <v>9222</v>
      </c>
      <c r="G235" s="6">
        <v>9222</v>
      </c>
      <c r="H235" s="47">
        <f t="shared" si="7"/>
        <v>1</v>
      </c>
    </row>
    <row r="236" spans="1:8" ht="21" customHeight="1" x14ac:dyDescent="0.25">
      <c r="A236" s="19" t="s">
        <v>48</v>
      </c>
      <c r="B236" s="10" t="s">
        <v>58</v>
      </c>
      <c r="C236" s="10" t="s">
        <v>134</v>
      </c>
      <c r="D236" s="20" t="s">
        <v>15</v>
      </c>
      <c r="E236" s="20" t="s">
        <v>135</v>
      </c>
      <c r="F236" s="6">
        <v>2000</v>
      </c>
      <c r="G236" s="6">
        <v>2000</v>
      </c>
      <c r="H236" s="47">
        <f t="shared" si="7"/>
        <v>1</v>
      </c>
    </row>
    <row r="237" spans="1:8" ht="21" customHeight="1" x14ac:dyDescent="0.25">
      <c r="A237" s="19" t="s">
        <v>48</v>
      </c>
      <c r="B237" s="10" t="s">
        <v>58</v>
      </c>
      <c r="C237" s="10" t="s">
        <v>158</v>
      </c>
      <c r="D237" s="20" t="s">
        <v>15</v>
      </c>
      <c r="E237" s="20" t="s">
        <v>159</v>
      </c>
      <c r="F237" s="6">
        <v>4651</v>
      </c>
      <c r="G237" s="6">
        <v>4651</v>
      </c>
      <c r="H237" s="47">
        <f t="shared" si="7"/>
        <v>1</v>
      </c>
    </row>
    <row r="238" spans="1:8" ht="27" customHeight="1" x14ac:dyDescent="0.25">
      <c r="A238" s="31" t="s">
        <v>59</v>
      </c>
      <c r="B238" s="32"/>
      <c r="C238" s="32"/>
      <c r="D238" s="33"/>
      <c r="E238" s="33" t="s">
        <v>60</v>
      </c>
      <c r="F238" s="34">
        <f>F239+F241+F246+F259</f>
        <v>255864</v>
      </c>
      <c r="G238" s="34">
        <f>G239+G241+G246+G259</f>
        <v>251572.72</v>
      </c>
      <c r="H238" s="35">
        <f t="shared" si="7"/>
        <v>0.9832282775224338</v>
      </c>
    </row>
    <row r="239" spans="1:8" ht="27" customHeight="1" x14ac:dyDescent="0.25">
      <c r="A239" s="19"/>
      <c r="B239" s="10" t="s">
        <v>208</v>
      </c>
      <c r="C239" s="10"/>
      <c r="D239" s="20"/>
      <c r="E239" s="20" t="s">
        <v>263</v>
      </c>
      <c r="F239" s="6">
        <v>20000</v>
      </c>
      <c r="G239" s="6">
        <v>20000</v>
      </c>
      <c r="H239" s="47">
        <v>1</v>
      </c>
    </row>
    <row r="240" spans="1:8" ht="68.25" customHeight="1" x14ac:dyDescent="0.25">
      <c r="A240" s="19" t="s">
        <v>59</v>
      </c>
      <c r="B240" s="10" t="s">
        <v>208</v>
      </c>
      <c r="C240" s="10" t="s">
        <v>209</v>
      </c>
      <c r="D240" s="20" t="s">
        <v>15</v>
      </c>
      <c r="E240" s="20" t="s">
        <v>210</v>
      </c>
      <c r="F240" s="6">
        <v>20000</v>
      </c>
      <c r="G240" s="6">
        <v>20000</v>
      </c>
      <c r="H240" s="47">
        <f t="shared" si="7"/>
        <v>1</v>
      </c>
    </row>
    <row r="241" spans="1:8" ht="39.950000000000003" customHeight="1" x14ac:dyDescent="0.25">
      <c r="A241" s="19"/>
      <c r="B241" s="10" t="s">
        <v>211</v>
      </c>
      <c r="C241" s="10"/>
      <c r="D241" s="20"/>
      <c r="E241" s="20" t="s">
        <v>255</v>
      </c>
      <c r="F241" s="6">
        <v>5000</v>
      </c>
      <c r="G241" s="6">
        <v>3833.67</v>
      </c>
      <c r="H241" s="47">
        <v>0.76673400000000003</v>
      </c>
    </row>
    <row r="242" spans="1:8" ht="28.5" customHeight="1" x14ac:dyDescent="0.25">
      <c r="A242" s="19" t="s">
        <v>59</v>
      </c>
      <c r="B242" s="10" t="s">
        <v>211</v>
      </c>
      <c r="C242" s="10" t="s">
        <v>126</v>
      </c>
      <c r="D242" s="20" t="s">
        <v>15</v>
      </c>
      <c r="E242" s="20" t="s">
        <v>127</v>
      </c>
      <c r="F242" s="6">
        <v>400</v>
      </c>
      <c r="G242" s="6">
        <v>0</v>
      </c>
      <c r="H242" s="47">
        <f t="shared" si="7"/>
        <v>0</v>
      </c>
    </row>
    <row r="243" spans="1:8" ht="27" customHeight="1" x14ac:dyDescent="0.25">
      <c r="A243" s="19" t="s">
        <v>59</v>
      </c>
      <c r="B243" s="10" t="s">
        <v>211</v>
      </c>
      <c r="C243" s="10" t="s">
        <v>136</v>
      </c>
      <c r="D243" s="20" t="s">
        <v>15</v>
      </c>
      <c r="E243" s="20" t="s">
        <v>137</v>
      </c>
      <c r="F243" s="6">
        <v>1900</v>
      </c>
      <c r="G243" s="6">
        <v>1541.02</v>
      </c>
      <c r="H243" s="47">
        <f t="shared" si="7"/>
        <v>0.81106315789473682</v>
      </c>
    </row>
    <row r="244" spans="1:8" ht="27" customHeight="1" x14ac:dyDescent="0.25">
      <c r="A244" s="19" t="s">
        <v>59</v>
      </c>
      <c r="B244" s="10" t="s">
        <v>211</v>
      </c>
      <c r="C244" s="10" t="s">
        <v>134</v>
      </c>
      <c r="D244" s="20" t="s">
        <v>15</v>
      </c>
      <c r="E244" s="20" t="s">
        <v>135</v>
      </c>
      <c r="F244" s="6">
        <v>2600</v>
      </c>
      <c r="G244" s="6">
        <v>2292.65</v>
      </c>
      <c r="H244" s="47">
        <f t="shared" ref="H244:H322" si="8">IF($F244=0,0,$G244/$F244)</f>
        <v>0.88178846153846158</v>
      </c>
    </row>
    <row r="245" spans="1:8" ht="30.75" customHeight="1" x14ac:dyDescent="0.25">
      <c r="A245" s="19" t="s">
        <v>59</v>
      </c>
      <c r="B245" s="10" t="s">
        <v>211</v>
      </c>
      <c r="C245" s="10" t="s">
        <v>175</v>
      </c>
      <c r="D245" s="20" t="s">
        <v>15</v>
      </c>
      <c r="E245" s="20" t="s">
        <v>176</v>
      </c>
      <c r="F245" s="6">
        <v>100</v>
      </c>
      <c r="G245" s="6">
        <v>0</v>
      </c>
      <c r="H245" s="47">
        <f t="shared" si="8"/>
        <v>0</v>
      </c>
    </row>
    <row r="246" spans="1:8" ht="30" customHeight="1" x14ac:dyDescent="0.25">
      <c r="A246" s="19"/>
      <c r="B246" s="10" t="s">
        <v>212</v>
      </c>
      <c r="C246" s="10"/>
      <c r="D246" s="20"/>
      <c r="E246" s="20" t="s">
        <v>256</v>
      </c>
      <c r="F246" s="6">
        <v>141034</v>
      </c>
      <c r="G246" s="6">
        <v>138531.82999999999</v>
      </c>
      <c r="H246" s="47">
        <v>0.98225839159351636</v>
      </c>
    </row>
    <row r="247" spans="1:8" ht="47.25" customHeight="1" x14ac:dyDescent="0.25">
      <c r="A247" s="19" t="s">
        <v>59</v>
      </c>
      <c r="B247" s="10" t="s">
        <v>212</v>
      </c>
      <c r="C247" s="10" t="s">
        <v>213</v>
      </c>
      <c r="D247" s="20" t="s">
        <v>15</v>
      </c>
      <c r="E247" s="20" t="s">
        <v>214</v>
      </c>
      <c r="F247" s="6">
        <v>9000</v>
      </c>
      <c r="G247" s="6">
        <v>9000</v>
      </c>
      <c r="H247" s="47">
        <f t="shared" si="8"/>
        <v>1</v>
      </c>
    </row>
    <row r="248" spans="1:8" ht="22.5" customHeight="1" x14ac:dyDescent="0.25">
      <c r="A248" s="19" t="s">
        <v>59</v>
      </c>
      <c r="B248" s="10" t="s">
        <v>212</v>
      </c>
      <c r="C248" s="10" t="s">
        <v>152</v>
      </c>
      <c r="D248" s="20" t="s">
        <v>15</v>
      </c>
      <c r="E248" s="20" t="s">
        <v>153</v>
      </c>
      <c r="F248" s="6">
        <v>33628</v>
      </c>
      <c r="G248" s="6">
        <v>33628</v>
      </c>
      <c r="H248" s="47">
        <f t="shared" si="8"/>
        <v>1</v>
      </c>
    </row>
    <row r="249" spans="1:8" ht="27" customHeight="1" x14ac:dyDescent="0.25">
      <c r="A249" s="19" t="s">
        <v>59</v>
      </c>
      <c r="B249" s="10" t="s">
        <v>212</v>
      </c>
      <c r="C249" s="10" t="s">
        <v>154</v>
      </c>
      <c r="D249" s="20" t="s">
        <v>15</v>
      </c>
      <c r="E249" s="20" t="s">
        <v>155</v>
      </c>
      <c r="F249" s="6">
        <v>2237</v>
      </c>
      <c r="G249" s="6">
        <v>2236.11</v>
      </c>
      <c r="H249" s="47">
        <f t="shared" si="8"/>
        <v>0.99960214573088968</v>
      </c>
    </row>
    <row r="250" spans="1:8" ht="27" customHeight="1" x14ac:dyDescent="0.25">
      <c r="A250" s="19" t="s">
        <v>59</v>
      </c>
      <c r="B250" s="10" t="s">
        <v>212</v>
      </c>
      <c r="C250" s="10" t="s">
        <v>122</v>
      </c>
      <c r="D250" s="20" t="s">
        <v>15</v>
      </c>
      <c r="E250" s="20" t="s">
        <v>123</v>
      </c>
      <c r="F250" s="6">
        <v>5663</v>
      </c>
      <c r="G250" s="6">
        <v>5661.44</v>
      </c>
      <c r="H250" s="47">
        <f t="shared" si="8"/>
        <v>0.99972452763552877</v>
      </c>
    </row>
    <row r="251" spans="1:8" ht="38.25" customHeight="1" x14ac:dyDescent="0.25">
      <c r="A251" s="19" t="s">
        <v>59</v>
      </c>
      <c r="B251" s="10" t="s">
        <v>212</v>
      </c>
      <c r="C251" s="10" t="s">
        <v>156</v>
      </c>
      <c r="D251" s="20" t="s">
        <v>15</v>
      </c>
      <c r="E251" s="20" t="s">
        <v>157</v>
      </c>
      <c r="F251" s="6">
        <v>708</v>
      </c>
      <c r="G251" s="6">
        <v>625.44000000000005</v>
      </c>
      <c r="H251" s="47">
        <f t="shared" si="8"/>
        <v>0.88338983050847464</v>
      </c>
    </row>
    <row r="252" spans="1:8" ht="27" customHeight="1" x14ac:dyDescent="0.25">
      <c r="A252" s="19" t="s">
        <v>59</v>
      </c>
      <c r="B252" s="10" t="s">
        <v>212</v>
      </c>
      <c r="C252" s="10" t="s">
        <v>126</v>
      </c>
      <c r="D252" s="20" t="s">
        <v>15</v>
      </c>
      <c r="E252" s="20" t="s">
        <v>127</v>
      </c>
      <c r="F252" s="6">
        <v>26000</v>
      </c>
      <c r="G252" s="6">
        <v>25050.77</v>
      </c>
      <c r="H252" s="47">
        <f t="shared" si="8"/>
        <v>0.96349115384615391</v>
      </c>
    </row>
    <row r="253" spans="1:8" ht="27" customHeight="1" x14ac:dyDescent="0.25">
      <c r="A253" s="19" t="s">
        <v>59</v>
      </c>
      <c r="B253" s="10" t="s">
        <v>212</v>
      </c>
      <c r="C253" s="10" t="s">
        <v>136</v>
      </c>
      <c r="D253" s="20" t="s">
        <v>15</v>
      </c>
      <c r="E253" s="20" t="s">
        <v>137</v>
      </c>
      <c r="F253" s="6">
        <v>31399</v>
      </c>
      <c r="G253" s="6">
        <v>30724.66</v>
      </c>
      <c r="H253" s="47">
        <f t="shared" si="8"/>
        <v>0.97852351985732033</v>
      </c>
    </row>
    <row r="254" spans="1:8" ht="31.5" customHeight="1" x14ac:dyDescent="0.25">
      <c r="A254" s="19" t="s">
        <v>59</v>
      </c>
      <c r="B254" s="10" t="s">
        <v>212</v>
      </c>
      <c r="C254" s="10" t="s">
        <v>142</v>
      </c>
      <c r="D254" s="20" t="s">
        <v>15</v>
      </c>
      <c r="E254" s="20" t="s">
        <v>143</v>
      </c>
      <c r="F254" s="6">
        <v>400</v>
      </c>
      <c r="G254" s="6">
        <v>400</v>
      </c>
      <c r="H254" s="47">
        <f t="shared" si="8"/>
        <v>1</v>
      </c>
    </row>
    <row r="255" spans="1:8" ht="27" customHeight="1" x14ac:dyDescent="0.25">
      <c r="A255" s="19" t="s">
        <v>59</v>
      </c>
      <c r="B255" s="10" t="s">
        <v>212</v>
      </c>
      <c r="C255" s="10" t="s">
        <v>134</v>
      </c>
      <c r="D255" s="20" t="s">
        <v>15</v>
      </c>
      <c r="E255" s="20" t="s">
        <v>135</v>
      </c>
      <c r="F255" s="6">
        <v>27870</v>
      </c>
      <c r="G255" s="6">
        <v>27863.53</v>
      </c>
      <c r="H255" s="47">
        <f t="shared" si="8"/>
        <v>0.99976785073555785</v>
      </c>
    </row>
    <row r="256" spans="1:8" ht="19.5" customHeight="1" x14ac:dyDescent="0.25">
      <c r="A256" s="19" t="s">
        <v>59</v>
      </c>
      <c r="B256" s="10" t="s">
        <v>212</v>
      </c>
      <c r="C256" s="10" t="s">
        <v>175</v>
      </c>
      <c r="D256" s="20" t="s">
        <v>15</v>
      </c>
      <c r="E256" s="20" t="s">
        <v>176</v>
      </c>
      <c r="F256" s="6">
        <v>14</v>
      </c>
      <c r="G256" s="6">
        <v>14</v>
      </c>
      <c r="H256" s="47">
        <f t="shared" si="8"/>
        <v>1</v>
      </c>
    </row>
    <row r="257" spans="1:8" ht="19.5" customHeight="1" x14ac:dyDescent="0.25">
      <c r="A257" s="19" t="s">
        <v>59</v>
      </c>
      <c r="B257" s="10" t="s">
        <v>212</v>
      </c>
      <c r="C257" s="10" t="s">
        <v>158</v>
      </c>
      <c r="D257" s="20" t="s">
        <v>15</v>
      </c>
      <c r="E257" s="20" t="s">
        <v>159</v>
      </c>
      <c r="F257" s="6">
        <v>775</v>
      </c>
      <c r="G257" s="6">
        <v>775</v>
      </c>
      <c r="H257" s="47">
        <f t="shared" si="8"/>
        <v>1</v>
      </c>
    </row>
    <row r="258" spans="1:8" ht="27" customHeight="1" x14ac:dyDescent="0.25">
      <c r="A258" s="19" t="s">
        <v>59</v>
      </c>
      <c r="B258" s="10" t="s">
        <v>212</v>
      </c>
      <c r="C258" s="10" t="s">
        <v>179</v>
      </c>
      <c r="D258" s="20" t="s">
        <v>15</v>
      </c>
      <c r="E258" s="20" t="s">
        <v>180</v>
      </c>
      <c r="F258" s="6">
        <v>3340</v>
      </c>
      <c r="G258" s="6">
        <v>2552.88</v>
      </c>
      <c r="H258" s="47">
        <f t="shared" si="8"/>
        <v>0.76433532934131743</v>
      </c>
    </row>
    <row r="259" spans="1:8" ht="24.75" customHeight="1" x14ac:dyDescent="0.25">
      <c r="A259" s="19"/>
      <c r="B259" s="10" t="s">
        <v>61</v>
      </c>
      <c r="C259" s="10"/>
      <c r="D259" s="20"/>
      <c r="E259" s="20" t="s">
        <v>17</v>
      </c>
      <c r="F259" s="6">
        <v>89830</v>
      </c>
      <c r="G259" s="6">
        <v>89207.22</v>
      </c>
      <c r="H259" s="47">
        <f t="shared" si="8"/>
        <v>0.99306712679505738</v>
      </c>
    </row>
    <row r="260" spans="1:8" ht="27" customHeight="1" x14ac:dyDescent="0.25">
      <c r="A260" s="19" t="s">
        <v>59</v>
      </c>
      <c r="B260" s="10" t="s">
        <v>61</v>
      </c>
      <c r="C260" s="10" t="s">
        <v>215</v>
      </c>
      <c r="D260" s="20" t="s">
        <v>15</v>
      </c>
      <c r="E260" s="20" t="s">
        <v>216</v>
      </c>
      <c r="F260" s="6">
        <v>84000</v>
      </c>
      <c r="G260" s="6">
        <v>83377.22</v>
      </c>
      <c r="H260" s="47">
        <f t="shared" si="8"/>
        <v>0.99258595238095237</v>
      </c>
    </row>
    <row r="261" spans="1:8" ht="84" customHeight="1" x14ac:dyDescent="0.25">
      <c r="A261" s="19" t="s">
        <v>59</v>
      </c>
      <c r="B261" s="10" t="s">
        <v>61</v>
      </c>
      <c r="C261" s="10" t="s">
        <v>160</v>
      </c>
      <c r="D261" s="20" t="s">
        <v>15</v>
      </c>
      <c r="E261" s="20" t="s">
        <v>161</v>
      </c>
      <c r="F261" s="6">
        <v>5830</v>
      </c>
      <c r="G261" s="6">
        <v>5830</v>
      </c>
      <c r="H261" s="47">
        <f t="shared" si="8"/>
        <v>1</v>
      </c>
    </row>
    <row r="262" spans="1:8" ht="28.5" customHeight="1" x14ac:dyDescent="0.25">
      <c r="A262" s="31" t="s">
        <v>62</v>
      </c>
      <c r="B262" s="32"/>
      <c r="C262" s="32"/>
      <c r="D262" s="33"/>
      <c r="E262" s="33" t="s">
        <v>63</v>
      </c>
      <c r="F262" s="34">
        <f>F263+F265+F267+F271+F273+F293+F297+F299</f>
        <v>1331133</v>
      </c>
      <c r="G262" s="34">
        <f>G263+G265+G267+G271+G273+G293+G297+G299</f>
        <v>1023841.3700000001</v>
      </c>
      <c r="H262" s="35">
        <f t="shared" si="8"/>
        <v>0.7691503178119693</v>
      </c>
    </row>
    <row r="263" spans="1:8" ht="67.5" customHeight="1" x14ac:dyDescent="0.25">
      <c r="A263" s="19"/>
      <c r="B263" s="10" t="s">
        <v>64</v>
      </c>
      <c r="C263" s="10"/>
      <c r="D263" s="20"/>
      <c r="E263" s="20" t="s">
        <v>65</v>
      </c>
      <c r="F263" s="6">
        <v>16623</v>
      </c>
      <c r="G263" s="6">
        <v>15664.45</v>
      </c>
      <c r="H263" s="47">
        <v>0.94233592011069001</v>
      </c>
    </row>
    <row r="264" spans="1:8" ht="27" customHeight="1" x14ac:dyDescent="0.25">
      <c r="A264" s="19" t="s">
        <v>62</v>
      </c>
      <c r="B264" s="10" t="s">
        <v>64</v>
      </c>
      <c r="C264" s="10" t="s">
        <v>217</v>
      </c>
      <c r="D264" s="20" t="s">
        <v>15</v>
      </c>
      <c r="E264" s="20" t="s">
        <v>218</v>
      </c>
      <c r="F264" s="6">
        <v>16623</v>
      </c>
      <c r="G264" s="6">
        <v>15664.45</v>
      </c>
      <c r="H264" s="47">
        <f t="shared" si="8"/>
        <v>0.94233592011069001</v>
      </c>
    </row>
    <row r="265" spans="1:8" ht="40.5" customHeight="1" x14ac:dyDescent="0.25">
      <c r="A265" s="19"/>
      <c r="B265" s="10" t="s">
        <v>66</v>
      </c>
      <c r="C265" s="10"/>
      <c r="D265" s="20"/>
      <c r="E265" s="20" t="s">
        <v>67</v>
      </c>
      <c r="F265" s="6">
        <v>107785</v>
      </c>
      <c r="G265" s="6">
        <v>105100.1</v>
      </c>
      <c r="H265" s="47">
        <v>0.97509022591269667</v>
      </c>
    </row>
    <row r="266" spans="1:8" ht="27" customHeight="1" x14ac:dyDescent="0.25">
      <c r="A266" s="19" t="s">
        <v>62</v>
      </c>
      <c r="B266" s="10" t="s">
        <v>66</v>
      </c>
      <c r="C266" s="10" t="s">
        <v>219</v>
      </c>
      <c r="D266" s="20" t="s">
        <v>15</v>
      </c>
      <c r="E266" s="20" t="s">
        <v>220</v>
      </c>
      <c r="F266" s="6">
        <v>107785</v>
      </c>
      <c r="G266" s="6">
        <v>105100.1</v>
      </c>
      <c r="H266" s="47">
        <f t="shared" si="8"/>
        <v>0.97509022591269667</v>
      </c>
    </row>
    <row r="267" spans="1:8" ht="27" customHeight="1" x14ac:dyDescent="0.25">
      <c r="A267" s="19"/>
      <c r="B267" s="10" t="s">
        <v>68</v>
      </c>
      <c r="C267" s="10"/>
      <c r="D267" s="20"/>
      <c r="E267" s="20" t="s">
        <v>69</v>
      </c>
      <c r="F267" s="6">
        <v>12750</v>
      </c>
      <c r="G267" s="6">
        <v>7974.95</v>
      </c>
      <c r="H267" s="47">
        <v>0.62548627450980387</v>
      </c>
    </row>
    <row r="268" spans="1:8" ht="27" customHeight="1" x14ac:dyDescent="0.25">
      <c r="A268" s="19" t="s">
        <v>62</v>
      </c>
      <c r="B268" s="10" t="s">
        <v>68</v>
      </c>
      <c r="C268" s="10" t="s">
        <v>219</v>
      </c>
      <c r="D268" s="20" t="s">
        <v>15</v>
      </c>
      <c r="E268" s="20" t="s">
        <v>220</v>
      </c>
      <c r="F268" s="6">
        <v>12735.29</v>
      </c>
      <c r="G268" s="6">
        <v>7960.87</v>
      </c>
      <c r="H268" s="47">
        <f t="shared" si="8"/>
        <v>0.62510315823196794</v>
      </c>
    </row>
    <row r="269" spans="1:8" ht="27" customHeight="1" x14ac:dyDescent="0.25">
      <c r="A269" s="19" t="s">
        <v>62</v>
      </c>
      <c r="B269" s="10" t="s">
        <v>68</v>
      </c>
      <c r="C269" s="10" t="s">
        <v>134</v>
      </c>
      <c r="D269" s="20" t="s">
        <v>15</v>
      </c>
      <c r="E269" s="20" t="s">
        <v>135</v>
      </c>
      <c r="F269" s="6">
        <v>1.37</v>
      </c>
      <c r="G269" s="6">
        <v>0.93</v>
      </c>
      <c r="H269" s="47">
        <f t="shared" si="8"/>
        <v>0.67883211678832112</v>
      </c>
    </row>
    <row r="270" spans="1:8" ht="27" customHeight="1" x14ac:dyDescent="0.25">
      <c r="A270" s="19" t="s">
        <v>62</v>
      </c>
      <c r="B270" s="10" t="s">
        <v>68</v>
      </c>
      <c r="C270" s="10" t="s">
        <v>173</v>
      </c>
      <c r="D270" s="20" t="s">
        <v>15</v>
      </c>
      <c r="E270" s="20" t="s">
        <v>174</v>
      </c>
      <c r="F270" s="6">
        <v>13.34</v>
      </c>
      <c r="G270" s="6">
        <v>13.15</v>
      </c>
      <c r="H270" s="47">
        <f t="shared" si="8"/>
        <v>0.9857571214392804</v>
      </c>
    </row>
    <row r="271" spans="1:8" ht="27" customHeight="1" x14ac:dyDescent="0.25">
      <c r="A271" s="19"/>
      <c r="B271" s="10" t="s">
        <v>70</v>
      </c>
      <c r="C271" s="10"/>
      <c r="D271" s="20"/>
      <c r="E271" s="20" t="s">
        <v>71</v>
      </c>
      <c r="F271" s="6">
        <v>186515</v>
      </c>
      <c r="G271" s="6">
        <v>184817.64</v>
      </c>
      <c r="H271" s="47">
        <f t="shared" si="8"/>
        <v>0.99089960592981807</v>
      </c>
    </row>
    <row r="272" spans="1:8" ht="27" customHeight="1" x14ac:dyDescent="0.25">
      <c r="A272" s="19" t="s">
        <v>62</v>
      </c>
      <c r="B272" s="10" t="s">
        <v>70</v>
      </c>
      <c r="C272" s="10" t="s">
        <v>219</v>
      </c>
      <c r="D272" s="20" t="s">
        <v>15</v>
      </c>
      <c r="E272" s="20" t="s">
        <v>220</v>
      </c>
      <c r="F272" s="6">
        <v>186515</v>
      </c>
      <c r="G272" s="6">
        <v>184817.64</v>
      </c>
      <c r="H272" s="47">
        <f t="shared" si="8"/>
        <v>0.99089960592981807</v>
      </c>
    </row>
    <row r="273" spans="1:8" ht="27" customHeight="1" x14ac:dyDescent="0.25">
      <c r="A273" s="19"/>
      <c r="B273" s="10" t="s">
        <v>72</v>
      </c>
      <c r="C273" s="10"/>
      <c r="D273" s="20"/>
      <c r="E273" s="20" t="s">
        <v>73</v>
      </c>
      <c r="F273" s="6">
        <v>706559</v>
      </c>
      <c r="G273" s="6">
        <v>503634.87</v>
      </c>
      <c r="H273" s="47">
        <v>0.71279945482259799</v>
      </c>
    </row>
    <row r="274" spans="1:8" ht="27" customHeight="1" x14ac:dyDescent="0.25">
      <c r="A274" s="19" t="s">
        <v>62</v>
      </c>
      <c r="B274" s="10" t="s">
        <v>72</v>
      </c>
      <c r="C274" s="10" t="s">
        <v>169</v>
      </c>
      <c r="D274" s="20" t="s">
        <v>15</v>
      </c>
      <c r="E274" s="20" t="s">
        <v>170</v>
      </c>
      <c r="F274" s="6">
        <v>1500</v>
      </c>
      <c r="G274" s="6">
        <v>250</v>
      </c>
      <c r="H274" s="47">
        <f t="shared" si="8"/>
        <v>0.16666666666666666</v>
      </c>
    </row>
    <row r="275" spans="1:8" ht="27" customHeight="1" x14ac:dyDescent="0.25">
      <c r="A275" s="19" t="s">
        <v>62</v>
      </c>
      <c r="B275" s="10" t="s">
        <v>72</v>
      </c>
      <c r="C275" s="10" t="s">
        <v>152</v>
      </c>
      <c r="D275" s="20" t="s">
        <v>15</v>
      </c>
      <c r="E275" s="20" t="s">
        <v>153</v>
      </c>
      <c r="F275" s="6">
        <v>484384</v>
      </c>
      <c r="G275" s="6">
        <v>342524.62</v>
      </c>
      <c r="H275" s="47">
        <f t="shared" si="8"/>
        <v>0.70713446356609633</v>
      </c>
    </row>
    <row r="276" spans="1:8" ht="27" customHeight="1" x14ac:dyDescent="0.25">
      <c r="A276" s="19" t="s">
        <v>62</v>
      </c>
      <c r="B276" s="10" t="s">
        <v>72</v>
      </c>
      <c r="C276" s="10" t="s">
        <v>154</v>
      </c>
      <c r="D276" s="20" t="s">
        <v>15</v>
      </c>
      <c r="E276" s="20" t="s">
        <v>155</v>
      </c>
      <c r="F276" s="6">
        <v>27151.74</v>
      </c>
      <c r="G276" s="6">
        <v>21645.26</v>
      </c>
      <c r="H276" s="47">
        <f t="shared" si="8"/>
        <v>0.79719605447017383</v>
      </c>
    </row>
    <row r="277" spans="1:8" ht="27" customHeight="1" x14ac:dyDescent="0.25">
      <c r="A277" s="19" t="s">
        <v>62</v>
      </c>
      <c r="B277" s="10" t="s">
        <v>72</v>
      </c>
      <c r="C277" s="10" t="s">
        <v>122</v>
      </c>
      <c r="D277" s="20" t="s">
        <v>15</v>
      </c>
      <c r="E277" s="20" t="s">
        <v>123</v>
      </c>
      <c r="F277" s="6">
        <v>69541</v>
      </c>
      <c r="G277" s="6">
        <v>53626.65</v>
      </c>
      <c r="H277" s="47">
        <f t="shared" si="8"/>
        <v>0.77115155088365139</v>
      </c>
    </row>
    <row r="278" spans="1:8" ht="35.25" customHeight="1" x14ac:dyDescent="0.25">
      <c r="A278" s="19" t="s">
        <v>62</v>
      </c>
      <c r="B278" s="10" t="s">
        <v>72</v>
      </c>
      <c r="C278" s="10" t="s">
        <v>124</v>
      </c>
      <c r="D278" s="20" t="s">
        <v>15</v>
      </c>
      <c r="E278" s="20" t="s">
        <v>125</v>
      </c>
      <c r="F278" s="6">
        <v>5500</v>
      </c>
      <c r="G278" s="6">
        <v>2895.08</v>
      </c>
      <c r="H278" s="47">
        <f t="shared" si="8"/>
        <v>0.52637818181818186</v>
      </c>
    </row>
    <row r="279" spans="1:8" ht="24.75" customHeight="1" x14ac:dyDescent="0.25">
      <c r="A279" s="19" t="s">
        <v>62</v>
      </c>
      <c r="B279" s="10" t="s">
        <v>72</v>
      </c>
      <c r="C279" s="10" t="s">
        <v>126</v>
      </c>
      <c r="D279" s="20" t="s">
        <v>15</v>
      </c>
      <c r="E279" s="20" t="s">
        <v>127</v>
      </c>
      <c r="F279" s="6">
        <v>15000</v>
      </c>
      <c r="G279" s="6">
        <v>9483.09</v>
      </c>
      <c r="H279" s="47">
        <f t="shared" si="8"/>
        <v>0.63220600000000005</v>
      </c>
    </row>
    <row r="280" spans="1:8" ht="27" customHeight="1" x14ac:dyDescent="0.25">
      <c r="A280" s="19" t="s">
        <v>62</v>
      </c>
      <c r="B280" s="10" t="s">
        <v>72</v>
      </c>
      <c r="C280" s="10" t="s">
        <v>136</v>
      </c>
      <c r="D280" s="20" t="s">
        <v>15</v>
      </c>
      <c r="E280" s="20" t="s">
        <v>137</v>
      </c>
      <c r="F280" s="6">
        <v>29185</v>
      </c>
      <c r="G280" s="6">
        <v>23000.37</v>
      </c>
      <c r="H280" s="47">
        <f t="shared" si="8"/>
        <v>0.78808874421792008</v>
      </c>
    </row>
    <row r="281" spans="1:8" ht="27.75" customHeight="1" x14ac:dyDescent="0.25">
      <c r="A281" s="19" t="s">
        <v>62</v>
      </c>
      <c r="B281" s="10" t="s">
        <v>72</v>
      </c>
      <c r="C281" s="10" t="s">
        <v>167</v>
      </c>
      <c r="D281" s="20" t="s">
        <v>15</v>
      </c>
      <c r="E281" s="20" t="s">
        <v>168</v>
      </c>
      <c r="F281" s="6">
        <v>1500</v>
      </c>
      <c r="G281" s="6">
        <v>903.21</v>
      </c>
      <c r="H281" s="47">
        <f t="shared" si="8"/>
        <v>0.60214000000000001</v>
      </c>
    </row>
    <row r="282" spans="1:8" ht="27" customHeight="1" x14ac:dyDescent="0.25">
      <c r="A282" s="19" t="s">
        <v>62</v>
      </c>
      <c r="B282" s="10" t="s">
        <v>72</v>
      </c>
      <c r="C282" s="10" t="s">
        <v>142</v>
      </c>
      <c r="D282" s="20" t="s">
        <v>15</v>
      </c>
      <c r="E282" s="20" t="s">
        <v>143</v>
      </c>
      <c r="F282" s="6">
        <v>18000</v>
      </c>
      <c r="G282" s="6">
        <v>10749.98</v>
      </c>
      <c r="H282" s="47">
        <f t="shared" si="8"/>
        <v>0.59722111111111109</v>
      </c>
    </row>
    <row r="283" spans="1:8" ht="24.75" customHeight="1" x14ac:dyDescent="0.25">
      <c r="A283" s="19" t="s">
        <v>62</v>
      </c>
      <c r="B283" s="10" t="s">
        <v>72</v>
      </c>
      <c r="C283" s="10" t="s">
        <v>138</v>
      </c>
      <c r="D283" s="20" t="s">
        <v>15</v>
      </c>
      <c r="E283" s="20" t="s">
        <v>139</v>
      </c>
      <c r="F283" s="6">
        <v>1200</v>
      </c>
      <c r="G283" s="6">
        <v>1046.01</v>
      </c>
      <c r="H283" s="47">
        <f t="shared" si="8"/>
        <v>0.87167499999999998</v>
      </c>
    </row>
    <row r="284" spans="1:8" ht="24.75" customHeight="1" x14ac:dyDescent="0.25">
      <c r="A284" s="19" t="s">
        <v>62</v>
      </c>
      <c r="B284" s="10" t="s">
        <v>72</v>
      </c>
      <c r="C284" s="10" t="s">
        <v>171</v>
      </c>
      <c r="D284" s="20" t="s">
        <v>15</v>
      </c>
      <c r="E284" s="20" t="s">
        <v>172</v>
      </c>
      <c r="F284" s="6">
        <v>700</v>
      </c>
      <c r="G284" s="6">
        <v>140</v>
      </c>
      <c r="H284" s="47">
        <f t="shared" si="8"/>
        <v>0.2</v>
      </c>
    </row>
    <row r="285" spans="1:8" ht="27" customHeight="1" x14ac:dyDescent="0.25">
      <c r="A285" s="19" t="s">
        <v>62</v>
      </c>
      <c r="B285" s="10" t="s">
        <v>72</v>
      </c>
      <c r="C285" s="10" t="s">
        <v>134</v>
      </c>
      <c r="D285" s="20" t="s">
        <v>15</v>
      </c>
      <c r="E285" s="20" t="s">
        <v>135</v>
      </c>
      <c r="F285" s="6">
        <v>31400</v>
      </c>
      <c r="G285" s="6">
        <v>21342.32</v>
      </c>
      <c r="H285" s="47">
        <f t="shared" si="8"/>
        <v>0.67969171974522291</v>
      </c>
    </row>
    <row r="286" spans="1:8" ht="27" customHeight="1" x14ac:dyDescent="0.25">
      <c r="A286" s="19" t="s">
        <v>62</v>
      </c>
      <c r="B286" s="10" t="s">
        <v>72</v>
      </c>
      <c r="C286" s="10" t="s">
        <v>173</v>
      </c>
      <c r="D286" s="20" t="s">
        <v>15</v>
      </c>
      <c r="E286" s="20" t="s">
        <v>174</v>
      </c>
      <c r="F286" s="6">
        <v>3485.01</v>
      </c>
      <c r="G286" s="6">
        <v>2829.24</v>
      </c>
      <c r="H286" s="47">
        <f t="shared" si="8"/>
        <v>0.81183124295195697</v>
      </c>
    </row>
    <row r="287" spans="1:8" ht="33.75" customHeight="1" x14ac:dyDescent="0.25">
      <c r="A287" s="19" t="s">
        <v>62</v>
      </c>
      <c r="B287" s="10" t="s">
        <v>72</v>
      </c>
      <c r="C287" s="10" t="s">
        <v>221</v>
      </c>
      <c r="D287" s="20" t="s">
        <v>15</v>
      </c>
      <c r="E287" s="20" t="s">
        <v>222</v>
      </c>
      <c r="F287" s="6">
        <v>3000</v>
      </c>
      <c r="G287" s="6">
        <v>0</v>
      </c>
      <c r="H287" s="47">
        <f t="shared" si="8"/>
        <v>0</v>
      </c>
    </row>
    <row r="288" spans="1:8" ht="27" customHeight="1" x14ac:dyDescent="0.25">
      <c r="A288" s="19" t="s">
        <v>62</v>
      </c>
      <c r="B288" s="10" t="s">
        <v>72</v>
      </c>
      <c r="C288" s="10" t="s">
        <v>175</v>
      </c>
      <c r="D288" s="20" t="s">
        <v>15</v>
      </c>
      <c r="E288" s="20" t="s">
        <v>176</v>
      </c>
      <c r="F288" s="6">
        <v>1700</v>
      </c>
      <c r="G288" s="6">
        <v>473.34</v>
      </c>
      <c r="H288" s="47">
        <f t="shared" si="8"/>
        <v>0.27843529411764706</v>
      </c>
    </row>
    <row r="289" spans="1:8" ht="21" customHeight="1" x14ac:dyDescent="0.25">
      <c r="A289" s="19" t="s">
        <v>62</v>
      </c>
      <c r="B289" s="10" t="s">
        <v>72</v>
      </c>
      <c r="C289" s="10" t="s">
        <v>128</v>
      </c>
      <c r="D289" s="20" t="s">
        <v>15</v>
      </c>
      <c r="E289" s="20" t="s">
        <v>129</v>
      </c>
      <c r="F289" s="6">
        <v>1000</v>
      </c>
      <c r="G289" s="6">
        <v>456.45</v>
      </c>
      <c r="H289" s="47">
        <f t="shared" si="8"/>
        <v>0.45644999999999997</v>
      </c>
    </row>
    <row r="290" spans="1:8" ht="21" customHeight="1" x14ac:dyDescent="0.25">
      <c r="A290" s="19" t="s">
        <v>62</v>
      </c>
      <c r="B290" s="10" t="s">
        <v>72</v>
      </c>
      <c r="C290" s="10" t="s">
        <v>158</v>
      </c>
      <c r="D290" s="20" t="s">
        <v>15</v>
      </c>
      <c r="E290" s="20" t="s">
        <v>159</v>
      </c>
      <c r="F290" s="6">
        <v>8397.25</v>
      </c>
      <c r="G290" s="6">
        <v>8397.25</v>
      </c>
      <c r="H290" s="47">
        <f t="shared" si="8"/>
        <v>1</v>
      </c>
    </row>
    <row r="291" spans="1:8" ht="21" customHeight="1" x14ac:dyDescent="0.25">
      <c r="A291" s="19" t="s">
        <v>62</v>
      </c>
      <c r="B291" s="10" t="s">
        <v>72</v>
      </c>
      <c r="C291" s="10" t="s">
        <v>199</v>
      </c>
      <c r="D291" s="20" t="s">
        <v>15</v>
      </c>
      <c r="E291" s="20" t="s">
        <v>200</v>
      </c>
      <c r="F291" s="6">
        <v>1815</v>
      </c>
      <c r="G291" s="6">
        <v>1815</v>
      </c>
      <c r="H291" s="47">
        <f t="shared" si="8"/>
        <v>1</v>
      </c>
    </row>
    <row r="292" spans="1:8" ht="33.75" customHeight="1" x14ac:dyDescent="0.25">
      <c r="A292" s="19" t="s">
        <v>62</v>
      </c>
      <c r="B292" s="10" t="s">
        <v>72</v>
      </c>
      <c r="C292" s="10" t="s">
        <v>162</v>
      </c>
      <c r="D292" s="20" t="s">
        <v>15</v>
      </c>
      <c r="E292" s="20" t="s">
        <v>163</v>
      </c>
      <c r="F292" s="6">
        <v>2100</v>
      </c>
      <c r="G292" s="6">
        <v>2057</v>
      </c>
      <c r="H292" s="47">
        <f t="shared" si="8"/>
        <v>0.97952380952380957</v>
      </c>
    </row>
    <row r="293" spans="1:8" ht="27" customHeight="1" x14ac:dyDescent="0.25">
      <c r="A293" s="19"/>
      <c r="B293" s="10" t="s">
        <v>74</v>
      </c>
      <c r="C293" s="10"/>
      <c r="D293" s="20"/>
      <c r="E293" s="20" t="s">
        <v>75</v>
      </c>
      <c r="F293" s="6">
        <v>52560</v>
      </c>
      <c r="G293" s="6">
        <v>20259.03</v>
      </c>
      <c r="H293" s="47">
        <v>0.38544577625570775</v>
      </c>
    </row>
    <row r="294" spans="1:8" ht="20.25" customHeight="1" x14ac:dyDescent="0.25">
      <c r="A294" s="19" t="s">
        <v>62</v>
      </c>
      <c r="B294" s="10" t="s">
        <v>74</v>
      </c>
      <c r="C294" s="10" t="s">
        <v>122</v>
      </c>
      <c r="D294" s="20" t="s">
        <v>15</v>
      </c>
      <c r="E294" s="20" t="s">
        <v>123</v>
      </c>
      <c r="F294" s="6">
        <v>7680</v>
      </c>
      <c r="G294" s="6">
        <v>2676.24</v>
      </c>
      <c r="H294" s="47">
        <f t="shared" si="8"/>
        <v>0.34846874999999999</v>
      </c>
    </row>
    <row r="295" spans="1:8" ht="38.25" customHeight="1" x14ac:dyDescent="0.25">
      <c r="A295" s="19" t="s">
        <v>62</v>
      </c>
      <c r="B295" s="10" t="s">
        <v>74</v>
      </c>
      <c r="C295" s="10" t="s">
        <v>124</v>
      </c>
      <c r="D295" s="20" t="s">
        <v>15</v>
      </c>
      <c r="E295" s="20" t="s">
        <v>125</v>
      </c>
      <c r="F295" s="6">
        <v>880</v>
      </c>
      <c r="G295" s="6">
        <v>375.54</v>
      </c>
      <c r="H295" s="47">
        <f t="shared" si="8"/>
        <v>0.42675000000000002</v>
      </c>
    </row>
    <row r="296" spans="1:8" ht="27" customHeight="1" x14ac:dyDescent="0.25">
      <c r="A296" s="19" t="s">
        <v>62</v>
      </c>
      <c r="B296" s="10" t="s">
        <v>74</v>
      </c>
      <c r="C296" s="10" t="s">
        <v>126</v>
      </c>
      <c r="D296" s="20" t="s">
        <v>15</v>
      </c>
      <c r="E296" s="20" t="s">
        <v>127</v>
      </c>
      <c r="F296" s="6">
        <v>44000</v>
      </c>
      <c r="G296" s="6">
        <v>17207.25</v>
      </c>
      <c r="H296" s="47">
        <f t="shared" si="8"/>
        <v>0.39107386363636365</v>
      </c>
    </row>
    <row r="297" spans="1:8" ht="27" customHeight="1" x14ac:dyDescent="0.25">
      <c r="A297" s="19"/>
      <c r="B297" s="10" t="s">
        <v>76</v>
      </c>
      <c r="C297" s="10"/>
      <c r="D297" s="20"/>
      <c r="E297" s="20" t="s">
        <v>77</v>
      </c>
      <c r="F297" s="6">
        <v>67160</v>
      </c>
      <c r="G297" s="6">
        <v>51654.15</v>
      </c>
      <c r="H297" s="47">
        <v>0.76912075640262068</v>
      </c>
    </row>
    <row r="298" spans="1:8" ht="27" customHeight="1" x14ac:dyDescent="0.25">
      <c r="A298" s="19" t="s">
        <v>62</v>
      </c>
      <c r="B298" s="10" t="s">
        <v>76</v>
      </c>
      <c r="C298" s="10" t="s">
        <v>219</v>
      </c>
      <c r="D298" s="20" t="s">
        <v>15</v>
      </c>
      <c r="E298" s="20" t="s">
        <v>220</v>
      </c>
      <c r="F298" s="6">
        <v>67160</v>
      </c>
      <c r="G298" s="6">
        <v>51654.15</v>
      </c>
      <c r="H298" s="47">
        <f t="shared" si="8"/>
        <v>0.76912075640262068</v>
      </c>
    </row>
    <row r="299" spans="1:8" ht="27" customHeight="1" x14ac:dyDescent="0.25">
      <c r="A299" s="19"/>
      <c r="B299" s="10" t="s">
        <v>78</v>
      </c>
      <c r="C299" s="10"/>
      <c r="D299" s="20"/>
      <c r="E299" s="20" t="s">
        <v>17</v>
      </c>
      <c r="F299" s="6">
        <v>181181</v>
      </c>
      <c r="G299" s="6">
        <v>134736.18</v>
      </c>
      <c r="H299" s="47">
        <v>0.74365512940098577</v>
      </c>
    </row>
    <row r="300" spans="1:8" ht="27" customHeight="1" x14ac:dyDescent="0.25">
      <c r="A300" s="19" t="s">
        <v>62</v>
      </c>
      <c r="B300" s="10" t="s">
        <v>78</v>
      </c>
      <c r="C300" s="10" t="s">
        <v>219</v>
      </c>
      <c r="D300" s="20" t="s">
        <v>15</v>
      </c>
      <c r="E300" s="20" t="s">
        <v>220</v>
      </c>
      <c r="F300" s="6">
        <v>7000</v>
      </c>
      <c r="G300" s="6">
        <v>5117.2</v>
      </c>
      <c r="H300" s="47">
        <f t="shared" si="8"/>
        <v>0.73102857142857136</v>
      </c>
    </row>
    <row r="301" spans="1:8" ht="27" customHeight="1" x14ac:dyDescent="0.25">
      <c r="A301" s="19" t="s">
        <v>62</v>
      </c>
      <c r="B301" s="10" t="s">
        <v>78</v>
      </c>
      <c r="C301" s="10" t="s">
        <v>152</v>
      </c>
      <c r="D301" s="20" t="s">
        <v>15</v>
      </c>
      <c r="E301" s="20" t="s">
        <v>153</v>
      </c>
      <c r="F301" s="6">
        <v>32700</v>
      </c>
      <c r="G301" s="6">
        <v>26296.17</v>
      </c>
      <c r="H301" s="47">
        <f t="shared" si="8"/>
        <v>0.80416422018348621</v>
      </c>
    </row>
    <row r="302" spans="1:8" ht="27" customHeight="1" x14ac:dyDescent="0.25">
      <c r="A302" s="19" t="s">
        <v>62</v>
      </c>
      <c r="B302" s="10" t="s">
        <v>78</v>
      </c>
      <c r="C302" s="10" t="s">
        <v>122</v>
      </c>
      <c r="D302" s="20" t="s">
        <v>15</v>
      </c>
      <c r="E302" s="20" t="s">
        <v>123</v>
      </c>
      <c r="F302" s="6">
        <v>7747.6</v>
      </c>
      <c r="G302" s="6">
        <v>5971.44</v>
      </c>
      <c r="H302" s="47">
        <f t="shared" si="8"/>
        <v>0.77074707006040577</v>
      </c>
    </row>
    <row r="303" spans="1:8" ht="38.25" customHeight="1" x14ac:dyDescent="0.25">
      <c r="A303" s="19" t="s">
        <v>62</v>
      </c>
      <c r="B303" s="10" t="s">
        <v>78</v>
      </c>
      <c r="C303" s="10" t="s">
        <v>124</v>
      </c>
      <c r="D303" s="20" t="s">
        <v>15</v>
      </c>
      <c r="E303" s="20" t="s">
        <v>125</v>
      </c>
      <c r="F303" s="6">
        <v>1084.3</v>
      </c>
      <c r="G303" s="6">
        <v>837.95</v>
      </c>
      <c r="H303" s="47">
        <f t="shared" si="8"/>
        <v>0.77280272987180676</v>
      </c>
    </row>
    <row r="304" spans="1:8" ht="27" customHeight="1" x14ac:dyDescent="0.25">
      <c r="A304" s="19" t="s">
        <v>62</v>
      </c>
      <c r="B304" s="10" t="s">
        <v>78</v>
      </c>
      <c r="C304" s="10" t="s">
        <v>126</v>
      </c>
      <c r="D304" s="20" t="s">
        <v>15</v>
      </c>
      <c r="E304" s="20" t="s">
        <v>127</v>
      </c>
      <c r="F304" s="6">
        <v>14000</v>
      </c>
      <c r="G304" s="6">
        <v>13653.48</v>
      </c>
      <c r="H304" s="47">
        <f t="shared" si="8"/>
        <v>0.97524857142857135</v>
      </c>
    </row>
    <row r="305" spans="1:8" ht="27" customHeight="1" x14ac:dyDescent="0.25">
      <c r="A305" s="19" t="s">
        <v>62</v>
      </c>
      <c r="B305" s="10" t="s">
        <v>78</v>
      </c>
      <c r="C305" s="10" t="s">
        <v>136</v>
      </c>
      <c r="D305" s="20" t="s">
        <v>15</v>
      </c>
      <c r="E305" s="20" t="s">
        <v>137</v>
      </c>
      <c r="F305" s="6">
        <v>38146.400000000001</v>
      </c>
      <c r="G305" s="6">
        <v>22595.55</v>
      </c>
      <c r="H305" s="47">
        <f t="shared" si="8"/>
        <v>0.59233767799844805</v>
      </c>
    </row>
    <row r="306" spans="1:8" ht="27" customHeight="1" x14ac:dyDescent="0.25">
      <c r="A306" s="19" t="s">
        <v>62</v>
      </c>
      <c r="B306" s="10" t="s">
        <v>78</v>
      </c>
      <c r="C306" s="10" t="s">
        <v>167</v>
      </c>
      <c r="D306" s="20" t="s">
        <v>15</v>
      </c>
      <c r="E306" s="20" t="s">
        <v>168</v>
      </c>
      <c r="F306" s="6">
        <v>5891</v>
      </c>
      <c r="G306" s="6">
        <v>4947.7</v>
      </c>
      <c r="H306" s="47">
        <f t="shared" si="8"/>
        <v>0.83987438465455777</v>
      </c>
    </row>
    <row r="307" spans="1:8" ht="27" customHeight="1" x14ac:dyDescent="0.25">
      <c r="A307" s="19" t="s">
        <v>62</v>
      </c>
      <c r="B307" s="10" t="s">
        <v>78</v>
      </c>
      <c r="C307" s="10" t="s">
        <v>142</v>
      </c>
      <c r="D307" s="20" t="s">
        <v>15</v>
      </c>
      <c r="E307" s="20" t="s">
        <v>143</v>
      </c>
      <c r="F307" s="6">
        <v>14009</v>
      </c>
      <c r="G307" s="6">
        <v>14009</v>
      </c>
      <c r="H307" s="47">
        <f t="shared" si="8"/>
        <v>1</v>
      </c>
    </row>
    <row r="308" spans="1:8" ht="27" customHeight="1" x14ac:dyDescent="0.25">
      <c r="A308" s="19" t="s">
        <v>62</v>
      </c>
      <c r="B308" s="10" t="s">
        <v>78</v>
      </c>
      <c r="C308" s="10" t="s">
        <v>134</v>
      </c>
      <c r="D308" s="20" t="s">
        <v>15</v>
      </c>
      <c r="E308" s="20" t="s">
        <v>135</v>
      </c>
      <c r="F308" s="6">
        <v>24240</v>
      </c>
      <c r="G308" s="6">
        <v>14866.11</v>
      </c>
      <c r="H308" s="47">
        <f t="shared" si="8"/>
        <v>0.61328836633663364</v>
      </c>
    </row>
    <row r="309" spans="1:8" ht="39" customHeight="1" x14ac:dyDescent="0.25">
      <c r="A309" s="19" t="s">
        <v>62</v>
      </c>
      <c r="B309" s="10" t="s">
        <v>78</v>
      </c>
      <c r="C309" s="10" t="s">
        <v>202</v>
      </c>
      <c r="D309" s="20" t="s">
        <v>15</v>
      </c>
      <c r="E309" s="20" t="s">
        <v>203</v>
      </c>
      <c r="F309" s="6">
        <v>35000</v>
      </c>
      <c r="G309" s="6">
        <v>25079.84</v>
      </c>
      <c r="H309" s="47">
        <f t="shared" si="8"/>
        <v>0.71656685714285717</v>
      </c>
    </row>
    <row r="310" spans="1:8" ht="23.25" customHeight="1" x14ac:dyDescent="0.25">
      <c r="A310" s="19" t="s">
        <v>62</v>
      </c>
      <c r="B310" s="10" t="s">
        <v>78</v>
      </c>
      <c r="C310" s="10" t="s">
        <v>128</v>
      </c>
      <c r="D310" s="20" t="s">
        <v>15</v>
      </c>
      <c r="E310" s="20" t="s">
        <v>129</v>
      </c>
      <c r="F310" s="6">
        <v>200</v>
      </c>
      <c r="G310" s="6">
        <v>199.04</v>
      </c>
      <c r="H310" s="47">
        <f t="shared" si="8"/>
        <v>0.99519999999999997</v>
      </c>
    </row>
    <row r="311" spans="1:8" ht="23.25" customHeight="1" x14ac:dyDescent="0.25">
      <c r="A311" s="19" t="s">
        <v>62</v>
      </c>
      <c r="B311" s="10" t="s">
        <v>78</v>
      </c>
      <c r="C311" s="10" t="s">
        <v>158</v>
      </c>
      <c r="D311" s="20" t="s">
        <v>15</v>
      </c>
      <c r="E311" s="20" t="s">
        <v>159</v>
      </c>
      <c r="F311" s="6">
        <v>1162.7</v>
      </c>
      <c r="G311" s="6">
        <v>1162.7</v>
      </c>
      <c r="H311" s="47">
        <f t="shared" si="8"/>
        <v>1</v>
      </c>
    </row>
    <row r="312" spans="1:8" ht="28.5" customHeight="1" x14ac:dyDescent="0.25">
      <c r="A312" s="31" t="s">
        <v>79</v>
      </c>
      <c r="B312" s="32"/>
      <c r="C312" s="32"/>
      <c r="D312" s="33"/>
      <c r="E312" s="33" t="s">
        <v>80</v>
      </c>
      <c r="F312" s="34">
        <f>F313+F318+F320</f>
        <v>102984.6</v>
      </c>
      <c r="G312" s="34">
        <v>100210.92</v>
      </c>
      <c r="H312" s="35">
        <v>0.9730670410915806</v>
      </c>
    </row>
    <row r="313" spans="1:8" ht="28.5" customHeight="1" x14ac:dyDescent="0.25">
      <c r="A313" s="19"/>
      <c r="B313" s="10" t="s">
        <v>223</v>
      </c>
      <c r="C313" s="10"/>
      <c r="D313" s="20"/>
      <c r="E313" s="20" t="s">
        <v>257</v>
      </c>
      <c r="F313" s="6">
        <f>SUM(F314:F317)</f>
        <v>34029</v>
      </c>
      <c r="G313" s="6">
        <f>SUM(G314:G317)</f>
        <v>32357.68</v>
      </c>
      <c r="H313" s="47">
        <v>0.95088542125833853</v>
      </c>
    </row>
    <row r="314" spans="1:8" ht="27" customHeight="1" x14ac:dyDescent="0.25">
      <c r="A314" s="19" t="s">
        <v>79</v>
      </c>
      <c r="B314" s="10" t="s">
        <v>223</v>
      </c>
      <c r="C314" s="10" t="s">
        <v>152</v>
      </c>
      <c r="D314" s="20" t="s">
        <v>15</v>
      </c>
      <c r="E314" s="20" t="s">
        <v>153</v>
      </c>
      <c r="F314" s="6">
        <v>23950</v>
      </c>
      <c r="G314" s="6">
        <v>22814.41</v>
      </c>
      <c r="H314" s="47">
        <f t="shared" si="8"/>
        <v>0.95258496868475995</v>
      </c>
    </row>
    <row r="315" spans="1:8" ht="27" customHeight="1" x14ac:dyDescent="0.25">
      <c r="A315" s="19" t="s">
        <v>79</v>
      </c>
      <c r="B315" s="10" t="s">
        <v>223</v>
      </c>
      <c r="C315" s="10" t="s">
        <v>122</v>
      </c>
      <c r="D315" s="20" t="s">
        <v>15</v>
      </c>
      <c r="E315" s="20" t="s">
        <v>123</v>
      </c>
      <c r="F315" s="6">
        <v>4460</v>
      </c>
      <c r="G315" s="6">
        <v>3983.04</v>
      </c>
      <c r="H315" s="47">
        <f t="shared" si="8"/>
        <v>0.89305829596412556</v>
      </c>
    </row>
    <row r="316" spans="1:8" ht="38.25" customHeight="1" x14ac:dyDescent="0.25">
      <c r="A316" s="19" t="s">
        <v>79</v>
      </c>
      <c r="B316" s="10" t="s">
        <v>223</v>
      </c>
      <c r="C316" s="10" t="s">
        <v>124</v>
      </c>
      <c r="D316" s="20" t="s">
        <v>15</v>
      </c>
      <c r="E316" s="20" t="s">
        <v>125</v>
      </c>
      <c r="F316" s="6">
        <v>619</v>
      </c>
      <c r="G316" s="6">
        <v>560.23</v>
      </c>
      <c r="H316" s="47">
        <f t="shared" si="8"/>
        <v>0.90505654281098546</v>
      </c>
    </row>
    <row r="317" spans="1:8" ht="25.5" customHeight="1" x14ac:dyDescent="0.25">
      <c r="A317" s="19" t="s">
        <v>79</v>
      </c>
      <c r="B317" s="10" t="s">
        <v>223</v>
      </c>
      <c r="C317" s="10" t="s">
        <v>136</v>
      </c>
      <c r="D317" s="20" t="s">
        <v>15</v>
      </c>
      <c r="E317" s="20" t="s">
        <v>137</v>
      </c>
      <c r="F317" s="6">
        <v>5000</v>
      </c>
      <c r="G317" s="6">
        <v>5000</v>
      </c>
      <c r="H317" s="47">
        <f>IF($F317=0,0,$G317/$F317)</f>
        <v>1</v>
      </c>
    </row>
    <row r="318" spans="1:8" ht="33" customHeight="1" x14ac:dyDescent="0.25">
      <c r="A318" s="19"/>
      <c r="B318" s="10" t="s">
        <v>81</v>
      </c>
      <c r="C318" s="10"/>
      <c r="D318" s="20"/>
      <c r="E318" s="20" t="s">
        <v>82</v>
      </c>
      <c r="F318" s="6">
        <v>41927</v>
      </c>
      <c r="G318" s="6">
        <v>41793</v>
      </c>
      <c r="H318" s="47">
        <v>0.99680396880291933</v>
      </c>
    </row>
    <row r="319" spans="1:8" ht="27" customHeight="1" x14ac:dyDescent="0.25">
      <c r="A319" s="19" t="s">
        <v>79</v>
      </c>
      <c r="B319" s="10" t="s">
        <v>81</v>
      </c>
      <c r="C319" s="10" t="s">
        <v>195</v>
      </c>
      <c r="D319" s="20" t="s">
        <v>15</v>
      </c>
      <c r="E319" s="20" t="s">
        <v>196</v>
      </c>
      <c r="F319" s="6">
        <v>41927</v>
      </c>
      <c r="G319" s="6">
        <v>41793</v>
      </c>
      <c r="H319" s="47">
        <f t="shared" si="8"/>
        <v>0.99680396880291933</v>
      </c>
    </row>
    <row r="320" spans="1:8" ht="27" customHeight="1" x14ac:dyDescent="0.25">
      <c r="A320" s="19"/>
      <c r="B320" s="10" t="s">
        <v>224</v>
      </c>
      <c r="C320" s="10"/>
      <c r="D320" s="20"/>
      <c r="E320" s="20" t="s">
        <v>17</v>
      </c>
      <c r="F320" s="6">
        <f>F321+F322</f>
        <v>27028.6</v>
      </c>
      <c r="G320" s="6">
        <f>G321+G322</f>
        <v>26060.239999999998</v>
      </c>
      <c r="H320" s="47">
        <f t="shared" si="8"/>
        <v>0.96417276514506856</v>
      </c>
    </row>
    <row r="321" spans="1:8" ht="27" customHeight="1" x14ac:dyDescent="0.25">
      <c r="A321" s="19" t="s">
        <v>79</v>
      </c>
      <c r="B321" s="10" t="s">
        <v>224</v>
      </c>
      <c r="C321" s="10" t="s">
        <v>136</v>
      </c>
      <c r="D321" s="20" t="s">
        <v>15</v>
      </c>
      <c r="E321" s="20" t="s">
        <v>137</v>
      </c>
      <c r="F321" s="6">
        <v>17526.02</v>
      </c>
      <c r="G321" s="6">
        <v>17345.689999999999</v>
      </c>
      <c r="H321" s="47">
        <f t="shared" si="8"/>
        <v>0.98971072725011144</v>
      </c>
    </row>
    <row r="322" spans="1:8" ht="27" customHeight="1" x14ac:dyDescent="0.25">
      <c r="A322" s="19" t="s">
        <v>79</v>
      </c>
      <c r="B322" s="10" t="s">
        <v>224</v>
      </c>
      <c r="C322" s="10" t="s">
        <v>134</v>
      </c>
      <c r="D322" s="20" t="s">
        <v>15</v>
      </c>
      <c r="E322" s="20" t="s">
        <v>135</v>
      </c>
      <c r="F322" s="6">
        <v>9502.58</v>
      </c>
      <c r="G322" s="6">
        <v>8714.5499999999993</v>
      </c>
      <c r="H322" s="47">
        <f t="shared" si="8"/>
        <v>0.91707199518446558</v>
      </c>
    </row>
    <row r="323" spans="1:8" ht="27" customHeight="1" x14ac:dyDescent="0.25">
      <c r="A323" s="31" t="s">
        <v>83</v>
      </c>
      <c r="B323" s="32"/>
      <c r="C323" s="32"/>
      <c r="D323" s="33"/>
      <c r="E323" s="33" t="s">
        <v>84</v>
      </c>
      <c r="F323" s="34">
        <v>9486251</v>
      </c>
      <c r="G323" s="34">
        <v>9452928.1500000004</v>
      </c>
      <c r="H323" s="35">
        <v>0.99648724770196362</v>
      </c>
    </row>
    <row r="324" spans="1:8" ht="27" customHeight="1" x14ac:dyDescent="0.25">
      <c r="A324" s="19"/>
      <c r="B324" s="10" t="s">
        <v>85</v>
      </c>
      <c r="C324" s="10"/>
      <c r="D324" s="20"/>
      <c r="E324" s="20" t="s">
        <v>86</v>
      </c>
      <c r="F324" s="6">
        <f>SUM(F325:F335)</f>
        <v>6272341</v>
      </c>
      <c r="G324" s="6">
        <f>SUM(G325:G335)</f>
        <v>6270289.5999999987</v>
      </c>
      <c r="H324" s="47">
        <f t="shared" ref="H324:H402" si="9">IF($F324=0,0,$G324/$F324)</f>
        <v>0.99967294507744375</v>
      </c>
    </row>
    <row r="325" spans="1:8" ht="24.75" customHeight="1" x14ac:dyDescent="0.25">
      <c r="A325" s="19" t="s">
        <v>83</v>
      </c>
      <c r="B325" s="10" t="s">
        <v>85</v>
      </c>
      <c r="C325" s="10" t="s">
        <v>219</v>
      </c>
      <c r="D325" s="20" t="s">
        <v>15</v>
      </c>
      <c r="E325" s="20" t="s">
        <v>220</v>
      </c>
      <c r="F325" s="6">
        <v>6222094.0999999996</v>
      </c>
      <c r="G325" s="6">
        <v>6222094.0999999996</v>
      </c>
      <c r="H325" s="47">
        <f t="shared" si="9"/>
        <v>1</v>
      </c>
    </row>
    <row r="326" spans="1:8" ht="27" customHeight="1" x14ac:dyDescent="0.25">
      <c r="A326" s="19" t="s">
        <v>83</v>
      </c>
      <c r="B326" s="10" t="s">
        <v>85</v>
      </c>
      <c r="C326" s="10" t="s">
        <v>152</v>
      </c>
      <c r="D326" s="20" t="s">
        <v>15</v>
      </c>
      <c r="E326" s="20" t="s">
        <v>153</v>
      </c>
      <c r="F326" s="6">
        <v>35963.9</v>
      </c>
      <c r="G326" s="6">
        <v>34899.39</v>
      </c>
      <c r="H326" s="47">
        <f t="shared" si="9"/>
        <v>0.97040059615336483</v>
      </c>
    </row>
    <row r="327" spans="1:8" ht="32.25" customHeight="1" x14ac:dyDescent="0.25">
      <c r="A327" s="19" t="s">
        <v>83</v>
      </c>
      <c r="B327" s="10" t="s">
        <v>85</v>
      </c>
      <c r="C327" s="10" t="s">
        <v>154</v>
      </c>
      <c r="D327" s="20" t="s">
        <v>15</v>
      </c>
      <c r="E327" s="20" t="s">
        <v>155</v>
      </c>
      <c r="F327" s="6">
        <v>2807.4</v>
      </c>
      <c r="G327" s="6">
        <v>2807.4</v>
      </c>
      <c r="H327" s="47">
        <f t="shared" si="9"/>
        <v>1</v>
      </c>
    </row>
    <row r="328" spans="1:8" ht="27" customHeight="1" x14ac:dyDescent="0.25">
      <c r="A328" s="19" t="s">
        <v>83</v>
      </c>
      <c r="B328" s="10" t="s">
        <v>85</v>
      </c>
      <c r="C328" s="10" t="s">
        <v>122</v>
      </c>
      <c r="D328" s="20" t="s">
        <v>15</v>
      </c>
      <c r="E328" s="20" t="s">
        <v>123</v>
      </c>
      <c r="F328" s="6">
        <v>6573.34</v>
      </c>
      <c r="G328" s="6">
        <v>5707.89</v>
      </c>
      <c r="H328" s="47">
        <f t="shared" si="9"/>
        <v>0.86833938302293812</v>
      </c>
    </row>
    <row r="329" spans="1:8" ht="37.5" customHeight="1" x14ac:dyDescent="0.25">
      <c r="A329" s="19" t="s">
        <v>83</v>
      </c>
      <c r="B329" s="10" t="s">
        <v>85</v>
      </c>
      <c r="C329" s="10" t="s">
        <v>124</v>
      </c>
      <c r="D329" s="20" t="s">
        <v>15</v>
      </c>
      <c r="E329" s="20" t="s">
        <v>125</v>
      </c>
      <c r="F329" s="6">
        <v>934</v>
      </c>
      <c r="G329" s="6">
        <v>812.56</v>
      </c>
      <c r="H329" s="47">
        <f t="shared" si="9"/>
        <v>0.86997858672376871</v>
      </c>
    </row>
    <row r="330" spans="1:8" ht="20.25" customHeight="1" x14ac:dyDescent="0.25">
      <c r="A330" s="19" t="s">
        <v>83</v>
      </c>
      <c r="B330" s="10" t="s">
        <v>85</v>
      </c>
      <c r="C330" s="10" t="s">
        <v>136</v>
      </c>
      <c r="D330" s="20" t="s">
        <v>15</v>
      </c>
      <c r="E330" s="20" t="s">
        <v>137</v>
      </c>
      <c r="F330" s="6">
        <v>100</v>
      </c>
      <c r="G330" s="6">
        <v>100</v>
      </c>
      <c r="H330" s="47">
        <f t="shared" si="9"/>
        <v>1</v>
      </c>
    </row>
    <row r="331" spans="1:8" ht="20.25" customHeight="1" x14ac:dyDescent="0.25">
      <c r="A331" s="19" t="s">
        <v>83</v>
      </c>
      <c r="B331" s="10" t="s">
        <v>85</v>
      </c>
      <c r="C331" s="10" t="s">
        <v>142</v>
      </c>
      <c r="D331" s="20" t="s">
        <v>15</v>
      </c>
      <c r="E331" s="20" t="s">
        <v>143</v>
      </c>
      <c r="F331" s="6">
        <v>50</v>
      </c>
      <c r="G331" s="6">
        <v>50</v>
      </c>
      <c r="H331" s="47">
        <f t="shared" si="9"/>
        <v>1</v>
      </c>
    </row>
    <row r="332" spans="1:8" ht="20.25" customHeight="1" x14ac:dyDescent="0.25">
      <c r="A332" s="19" t="s">
        <v>83</v>
      </c>
      <c r="B332" s="10" t="s">
        <v>85</v>
      </c>
      <c r="C332" s="10" t="s">
        <v>171</v>
      </c>
      <c r="D332" s="20" t="s">
        <v>15</v>
      </c>
      <c r="E332" s="20" t="s">
        <v>172</v>
      </c>
      <c r="F332" s="6">
        <v>100</v>
      </c>
      <c r="G332" s="6">
        <v>100</v>
      </c>
      <c r="H332" s="47">
        <f t="shared" si="9"/>
        <v>1</v>
      </c>
    </row>
    <row r="333" spans="1:8" ht="20.25" customHeight="1" x14ac:dyDescent="0.25">
      <c r="A333" s="19" t="s">
        <v>83</v>
      </c>
      <c r="B333" s="10" t="s">
        <v>85</v>
      </c>
      <c r="C333" s="10" t="s">
        <v>134</v>
      </c>
      <c r="D333" s="20" t="s">
        <v>15</v>
      </c>
      <c r="E333" s="20" t="s">
        <v>135</v>
      </c>
      <c r="F333" s="6">
        <v>2118</v>
      </c>
      <c r="G333" s="6">
        <v>2118</v>
      </c>
      <c r="H333" s="47">
        <f t="shared" si="9"/>
        <v>1</v>
      </c>
    </row>
    <row r="334" spans="1:8" ht="20.25" customHeight="1" x14ac:dyDescent="0.25">
      <c r="A334" s="19" t="s">
        <v>83</v>
      </c>
      <c r="B334" s="10" t="s">
        <v>85</v>
      </c>
      <c r="C334" s="10" t="s">
        <v>173</v>
      </c>
      <c r="D334" s="20" t="s">
        <v>15</v>
      </c>
      <c r="E334" s="20" t="s">
        <v>174</v>
      </c>
      <c r="F334" s="6">
        <v>50</v>
      </c>
      <c r="G334" s="6">
        <v>50</v>
      </c>
      <c r="H334" s="47">
        <f t="shared" si="9"/>
        <v>1</v>
      </c>
    </row>
    <row r="335" spans="1:8" ht="20.25" customHeight="1" x14ac:dyDescent="0.25">
      <c r="A335" s="19" t="s">
        <v>83</v>
      </c>
      <c r="B335" s="10" t="s">
        <v>85</v>
      </c>
      <c r="C335" s="10" t="s">
        <v>158</v>
      </c>
      <c r="D335" s="20" t="s">
        <v>15</v>
      </c>
      <c r="E335" s="20" t="s">
        <v>159</v>
      </c>
      <c r="F335" s="6">
        <v>1550.26</v>
      </c>
      <c r="G335" s="6">
        <v>1550.26</v>
      </c>
      <c r="H335" s="47">
        <f t="shared" si="9"/>
        <v>1</v>
      </c>
    </row>
    <row r="336" spans="1:8" ht="56.25" customHeight="1" x14ac:dyDescent="0.25">
      <c r="A336" s="19"/>
      <c r="B336" s="10" t="s">
        <v>87</v>
      </c>
      <c r="C336" s="10"/>
      <c r="D336" s="20"/>
      <c r="E336" s="20" t="s">
        <v>88</v>
      </c>
      <c r="F336" s="6">
        <v>2379866</v>
      </c>
      <c r="G336" s="6">
        <v>2376955.4300000002</v>
      </c>
      <c r="H336" s="47">
        <v>0.9987770025707331</v>
      </c>
    </row>
    <row r="337" spans="1:8" ht="27" customHeight="1" x14ac:dyDescent="0.25">
      <c r="A337" s="19" t="s">
        <v>83</v>
      </c>
      <c r="B337" s="10" t="s">
        <v>87</v>
      </c>
      <c r="C337" s="10" t="s">
        <v>219</v>
      </c>
      <c r="D337" s="20" t="s">
        <v>15</v>
      </c>
      <c r="E337" s="20" t="s">
        <v>220</v>
      </c>
      <c r="F337" s="6">
        <v>2202748.2400000002</v>
      </c>
      <c r="G337" s="6">
        <v>2202717.0499999998</v>
      </c>
      <c r="H337" s="47">
        <f t="shared" si="9"/>
        <v>0.9999858404154256</v>
      </c>
    </row>
    <row r="338" spans="1:8" ht="27" customHeight="1" x14ac:dyDescent="0.25">
      <c r="A338" s="19" t="s">
        <v>83</v>
      </c>
      <c r="B338" s="10" t="s">
        <v>87</v>
      </c>
      <c r="C338" s="10" t="s">
        <v>152</v>
      </c>
      <c r="D338" s="20" t="s">
        <v>15</v>
      </c>
      <c r="E338" s="20" t="s">
        <v>153</v>
      </c>
      <c r="F338" s="6">
        <v>49605</v>
      </c>
      <c r="G338" s="6">
        <v>48110.84</v>
      </c>
      <c r="H338" s="47">
        <f t="shared" si="9"/>
        <v>0.96987884285858272</v>
      </c>
    </row>
    <row r="339" spans="1:8" ht="23.25" customHeight="1" x14ac:dyDescent="0.25">
      <c r="A339" s="19" t="s">
        <v>83</v>
      </c>
      <c r="B339" s="10" t="s">
        <v>87</v>
      </c>
      <c r="C339" s="10" t="s">
        <v>154</v>
      </c>
      <c r="D339" s="20" t="s">
        <v>15</v>
      </c>
      <c r="E339" s="20" t="s">
        <v>155</v>
      </c>
      <c r="F339" s="6">
        <v>4130.18</v>
      </c>
      <c r="G339" s="6">
        <v>4130.18</v>
      </c>
      <c r="H339" s="47">
        <f t="shared" si="9"/>
        <v>1</v>
      </c>
    </row>
    <row r="340" spans="1:8" ht="27" customHeight="1" x14ac:dyDescent="0.25">
      <c r="A340" s="19" t="s">
        <v>83</v>
      </c>
      <c r="B340" s="10" t="s">
        <v>87</v>
      </c>
      <c r="C340" s="10" t="s">
        <v>122</v>
      </c>
      <c r="D340" s="20" t="s">
        <v>15</v>
      </c>
      <c r="E340" s="20" t="s">
        <v>123</v>
      </c>
      <c r="F340" s="6">
        <v>119630.06</v>
      </c>
      <c r="G340" s="6">
        <v>118415.29</v>
      </c>
      <c r="H340" s="47">
        <f t="shared" si="9"/>
        <v>0.98984561238203839</v>
      </c>
    </row>
    <row r="341" spans="1:8" ht="33" customHeight="1" x14ac:dyDescent="0.25">
      <c r="A341" s="19" t="s">
        <v>83</v>
      </c>
      <c r="B341" s="10" t="s">
        <v>87</v>
      </c>
      <c r="C341" s="10" t="s">
        <v>124</v>
      </c>
      <c r="D341" s="20" t="s">
        <v>15</v>
      </c>
      <c r="E341" s="20" t="s">
        <v>125</v>
      </c>
      <c r="F341" s="6">
        <v>1252.26</v>
      </c>
      <c r="G341" s="6">
        <v>1081.81</v>
      </c>
      <c r="H341" s="47">
        <f t="shared" si="9"/>
        <v>0.86388609394215254</v>
      </c>
    </row>
    <row r="342" spans="1:8" ht="24.75" customHeight="1" x14ac:dyDescent="0.25">
      <c r="A342" s="19" t="s">
        <v>83</v>
      </c>
      <c r="B342" s="10" t="s">
        <v>87</v>
      </c>
      <c r="C342" s="10" t="s">
        <v>136</v>
      </c>
      <c r="D342" s="20" t="s">
        <v>15</v>
      </c>
      <c r="E342" s="20" t="s">
        <v>137</v>
      </c>
      <c r="F342" s="6">
        <v>950</v>
      </c>
      <c r="G342" s="6">
        <v>950</v>
      </c>
      <c r="H342" s="47">
        <f t="shared" si="9"/>
        <v>1</v>
      </c>
    </row>
    <row r="343" spans="1:8" ht="24.75" customHeight="1" x14ac:dyDescent="0.25">
      <c r="A343" s="19" t="s">
        <v>83</v>
      </c>
      <c r="B343" s="10" t="s">
        <v>87</v>
      </c>
      <c r="C343" s="10" t="s">
        <v>158</v>
      </c>
      <c r="D343" s="20" t="s">
        <v>15</v>
      </c>
      <c r="E343" s="20" t="s">
        <v>159</v>
      </c>
      <c r="F343" s="6">
        <v>1550.26</v>
      </c>
      <c r="G343" s="6">
        <v>1550.26</v>
      </c>
      <c r="H343" s="47">
        <f t="shared" si="9"/>
        <v>1</v>
      </c>
    </row>
    <row r="344" spans="1:8" ht="34.5" customHeight="1" x14ac:dyDescent="0.25">
      <c r="A344" s="19"/>
      <c r="B344" s="10" t="s">
        <v>89</v>
      </c>
      <c r="C344" s="10"/>
      <c r="D344" s="20"/>
      <c r="E344" s="20" t="s">
        <v>90</v>
      </c>
      <c r="F344" s="6">
        <v>262</v>
      </c>
      <c r="G344" s="6">
        <v>245.87</v>
      </c>
      <c r="H344" s="47">
        <v>0.93843511450381678</v>
      </c>
    </row>
    <row r="345" spans="1:8" ht="27" customHeight="1" x14ac:dyDescent="0.25">
      <c r="A345" s="19" t="s">
        <v>83</v>
      </c>
      <c r="B345" s="10" t="s">
        <v>89</v>
      </c>
      <c r="C345" s="10" t="s">
        <v>136</v>
      </c>
      <c r="D345" s="20" t="s">
        <v>15</v>
      </c>
      <c r="E345" s="20" t="s">
        <v>137</v>
      </c>
      <c r="F345" s="6">
        <v>262</v>
      </c>
      <c r="G345" s="6">
        <v>245.87</v>
      </c>
      <c r="H345" s="47">
        <f t="shared" si="9"/>
        <v>0.93843511450381678</v>
      </c>
    </row>
    <row r="346" spans="1:8" ht="27" customHeight="1" x14ac:dyDescent="0.25">
      <c r="A346" s="19"/>
      <c r="B346" s="10" t="s">
        <v>91</v>
      </c>
      <c r="C346" s="10"/>
      <c r="D346" s="20"/>
      <c r="E346" s="20" t="s">
        <v>92</v>
      </c>
      <c r="F346" s="6">
        <v>246206</v>
      </c>
      <c r="G346" s="6">
        <v>241005.59</v>
      </c>
      <c r="H346" s="47">
        <v>0.97887780963908266</v>
      </c>
    </row>
    <row r="347" spans="1:8" ht="27" customHeight="1" x14ac:dyDescent="0.25">
      <c r="A347" s="19" t="s">
        <v>83</v>
      </c>
      <c r="B347" s="10" t="s">
        <v>91</v>
      </c>
      <c r="C347" s="10" t="s">
        <v>219</v>
      </c>
      <c r="D347" s="20" t="s">
        <v>15</v>
      </c>
      <c r="E347" s="20" t="s">
        <v>220</v>
      </c>
      <c r="F347" s="6">
        <v>214200</v>
      </c>
      <c r="G347" s="6">
        <v>213600</v>
      </c>
      <c r="H347" s="47">
        <f t="shared" si="9"/>
        <v>0.99719887955182074</v>
      </c>
    </row>
    <row r="348" spans="1:8" ht="27" customHeight="1" x14ac:dyDescent="0.25">
      <c r="A348" s="19" t="s">
        <v>83</v>
      </c>
      <c r="B348" s="10" t="s">
        <v>91</v>
      </c>
      <c r="C348" s="10" t="s">
        <v>152</v>
      </c>
      <c r="D348" s="20" t="s">
        <v>15</v>
      </c>
      <c r="E348" s="20" t="s">
        <v>153</v>
      </c>
      <c r="F348" s="6">
        <v>4773</v>
      </c>
      <c r="G348" s="6">
        <v>4757</v>
      </c>
      <c r="H348" s="47">
        <f t="shared" si="9"/>
        <v>0.99664781060129892</v>
      </c>
    </row>
    <row r="349" spans="1:8" ht="27" customHeight="1" x14ac:dyDescent="0.25">
      <c r="A349" s="19" t="s">
        <v>83</v>
      </c>
      <c r="B349" s="10" t="s">
        <v>91</v>
      </c>
      <c r="C349" s="10" t="s">
        <v>122</v>
      </c>
      <c r="D349" s="20" t="s">
        <v>15</v>
      </c>
      <c r="E349" s="20" t="s">
        <v>123</v>
      </c>
      <c r="F349" s="6">
        <v>4290</v>
      </c>
      <c r="G349" s="6">
        <v>3491.29</v>
      </c>
      <c r="H349" s="47">
        <f t="shared" si="9"/>
        <v>0.81382051282051282</v>
      </c>
    </row>
    <row r="350" spans="1:8" ht="37.5" customHeight="1" x14ac:dyDescent="0.25">
      <c r="A350" s="19" t="s">
        <v>83</v>
      </c>
      <c r="B350" s="10" t="s">
        <v>91</v>
      </c>
      <c r="C350" s="10" t="s">
        <v>124</v>
      </c>
      <c r="D350" s="20" t="s">
        <v>15</v>
      </c>
      <c r="E350" s="20" t="s">
        <v>125</v>
      </c>
      <c r="F350" s="6">
        <v>513</v>
      </c>
      <c r="G350" s="6">
        <v>490.49</v>
      </c>
      <c r="H350" s="47">
        <f t="shared" si="9"/>
        <v>0.95612085769980504</v>
      </c>
    </row>
    <row r="351" spans="1:8" ht="27" customHeight="1" x14ac:dyDescent="0.25">
      <c r="A351" s="19" t="s">
        <v>83</v>
      </c>
      <c r="B351" s="10" t="s">
        <v>91</v>
      </c>
      <c r="C351" s="10" t="s">
        <v>126</v>
      </c>
      <c r="D351" s="20" t="s">
        <v>15</v>
      </c>
      <c r="E351" s="20" t="s">
        <v>127</v>
      </c>
      <c r="F351" s="6">
        <v>21000</v>
      </c>
      <c r="G351" s="6">
        <v>17240.810000000001</v>
      </c>
      <c r="H351" s="47">
        <f t="shared" si="9"/>
        <v>0.82099095238095243</v>
      </c>
    </row>
    <row r="352" spans="1:8" ht="27" customHeight="1" x14ac:dyDescent="0.25">
      <c r="A352" s="19" t="s">
        <v>83</v>
      </c>
      <c r="B352" s="10" t="s">
        <v>91</v>
      </c>
      <c r="C352" s="10" t="s">
        <v>136</v>
      </c>
      <c r="D352" s="20" t="s">
        <v>15</v>
      </c>
      <c r="E352" s="20" t="s">
        <v>137</v>
      </c>
      <c r="F352" s="6">
        <v>456</v>
      </c>
      <c r="G352" s="6">
        <v>452</v>
      </c>
      <c r="H352" s="47">
        <f t="shared" si="9"/>
        <v>0.99122807017543857</v>
      </c>
    </row>
    <row r="353" spans="1:8" ht="22.5" customHeight="1" x14ac:dyDescent="0.25">
      <c r="A353" s="19" t="s">
        <v>83</v>
      </c>
      <c r="B353" s="10" t="s">
        <v>91</v>
      </c>
      <c r="C353" s="10" t="s">
        <v>142</v>
      </c>
      <c r="D353" s="20" t="s">
        <v>15</v>
      </c>
      <c r="E353" s="20" t="s">
        <v>143</v>
      </c>
      <c r="F353" s="6">
        <v>200</v>
      </c>
      <c r="G353" s="6">
        <v>200</v>
      </c>
      <c r="H353" s="47">
        <f t="shared" si="9"/>
        <v>1</v>
      </c>
    </row>
    <row r="354" spans="1:8" ht="22.5" customHeight="1" x14ac:dyDescent="0.25">
      <c r="A354" s="19" t="s">
        <v>83</v>
      </c>
      <c r="B354" s="10" t="s">
        <v>91</v>
      </c>
      <c r="C354" s="10" t="s">
        <v>134</v>
      </c>
      <c r="D354" s="20" t="s">
        <v>15</v>
      </c>
      <c r="E354" s="20" t="s">
        <v>135</v>
      </c>
      <c r="F354" s="6">
        <v>474</v>
      </c>
      <c r="G354" s="6">
        <v>474</v>
      </c>
      <c r="H354" s="47">
        <f t="shared" si="9"/>
        <v>1</v>
      </c>
    </row>
    <row r="355" spans="1:8" ht="22.5" customHeight="1" x14ac:dyDescent="0.25">
      <c r="A355" s="19" t="s">
        <v>83</v>
      </c>
      <c r="B355" s="10" t="s">
        <v>91</v>
      </c>
      <c r="C355" s="10" t="s">
        <v>173</v>
      </c>
      <c r="D355" s="20" t="s">
        <v>15</v>
      </c>
      <c r="E355" s="20" t="s">
        <v>174</v>
      </c>
      <c r="F355" s="6">
        <v>300</v>
      </c>
      <c r="G355" s="6">
        <v>300</v>
      </c>
      <c r="H355" s="47">
        <f t="shared" si="9"/>
        <v>1</v>
      </c>
    </row>
    <row r="356" spans="1:8" ht="30.75" customHeight="1" x14ac:dyDescent="0.25">
      <c r="A356" s="19"/>
      <c r="B356" s="10" t="s">
        <v>93</v>
      </c>
      <c r="C356" s="10"/>
      <c r="D356" s="20"/>
      <c r="E356" s="20" t="s">
        <v>94</v>
      </c>
      <c r="F356" s="6">
        <v>551006</v>
      </c>
      <c r="G356" s="6">
        <v>529654</v>
      </c>
      <c r="H356" s="47">
        <v>0.96124906080877526</v>
      </c>
    </row>
    <row r="357" spans="1:8" ht="27" customHeight="1" x14ac:dyDescent="0.25">
      <c r="A357" s="19" t="s">
        <v>83</v>
      </c>
      <c r="B357" s="10" t="s">
        <v>93</v>
      </c>
      <c r="C357" s="10" t="s">
        <v>152</v>
      </c>
      <c r="D357" s="20" t="s">
        <v>15</v>
      </c>
      <c r="E357" s="20" t="s">
        <v>153</v>
      </c>
      <c r="F357" s="6">
        <v>351240</v>
      </c>
      <c r="G357" s="6">
        <v>345661.31</v>
      </c>
      <c r="H357" s="47">
        <f t="shared" si="9"/>
        <v>0.98411715636032338</v>
      </c>
    </row>
    <row r="358" spans="1:8" ht="27" customHeight="1" x14ac:dyDescent="0.25">
      <c r="A358" s="19" t="s">
        <v>83</v>
      </c>
      <c r="B358" s="10" t="s">
        <v>93</v>
      </c>
      <c r="C358" s="10" t="s">
        <v>154</v>
      </c>
      <c r="D358" s="20" t="s">
        <v>15</v>
      </c>
      <c r="E358" s="20" t="s">
        <v>155</v>
      </c>
      <c r="F358" s="6">
        <v>23879</v>
      </c>
      <c r="G358" s="6">
        <v>23878.959999999999</v>
      </c>
      <c r="H358" s="47">
        <f t="shared" si="9"/>
        <v>0.9999983248879768</v>
      </c>
    </row>
    <row r="359" spans="1:8" ht="27" customHeight="1" x14ac:dyDescent="0.25">
      <c r="A359" s="19" t="s">
        <v>83</v>
      </c>
      <c r="B359" s="10" t="s">
        <v>93</v>
      </c>
      <c r="C359" s="10" t="s">
        <v>122</v>
      </c>
      <c r="D359" s="20" t="s">
        <v>15</v>
      </c>
      <c r="E359" s="20" t="s">
        <v>123</v>
      </c>
      <c r="F359" s="6">
        <v>59144</v>
      </c>
      <c r="G359" s="6">
        <v>57993.26</v>
      </c>
      <c r="H359" s="47">
        <f t="shared" si="9"/>
        <v>0.9805434194508319</v>
      </c>
    </row>
    <row r="360" spans="1:8" ht="37.5" customHeight="1" x14ac:dyDescent="0.25">
      <c r="A360" s="19" t="s">
        <v>83</v>
      </c>
      <c r="B360" s="10" t="s">
        <v>93</v>
      </c>
      <c r="C360" s="10" t="s">
        <v>124</v>
      </c>
      <c r="D360" s="20" t="s">
        <v>15</v>
      </c>
      <c r="E360" s="20" t="s">
        <v>125</v>
      </c>
      <c r="F360" s="6">
        <v>4885</v>
      </c>
      <c r="G360" s="6">
        <v>4452.28</v>
      </c>
      <c r="H360" s="47">
        <f t="shared" si="9"/>
        <v>0.91141862845445232</v>
      </c>
    </row>
    <row r="361" spans="1:8" ht="27" customHeight="1" x14ac:dyDescent="0.25">
      <c r="A361" s="19" t="s">
        <v>83</v>
      </c>
      <c r="B361" s="10" t="s">
        <v>93</v>
      </c>
      <c r="C361" s="10" t="s">
        <v>126</v>
      </c>
      <c r="D361" s="20" t="s">
        <v>15</v>
      </c>
      <c r="E361" s="20" t="s">
        <v>127</v>
      </c>
      <c r="F361" s="6">
        <v>9000</v>
      </c>
      <c r="G361" s="6">
        <v>6715.2</v>
      </c>
      <c r="H361" s="47">
        <f t="shared" si="9"/>
        <v>0.74613333333333332</v>
      </c>
    </row>
    <row r="362" spans="1:8" ht="27" customHeight="1" x14ac:dyDescent="0.25">
      <c r="A362" s="19" t="s">
        <v>83</v>
      </c>
      <c r="B362" s="10" t="s">
        <v>93</v>
      </c>
      <c r="C362" s="10" t="s">
        <v>136</v>
      </c>
      <c r="D362" s="20" t="s">
        <v>15</v>
      </c>
      <c r="E362" s="20" t="s">
        <v>137</v>
      </c>
      <c r="F362" s="6">
        <v>21700</v>
      </c>
      <c r="G362" s="6">
        <v>20244.91</v>
      </c>
      <c r="H362" s="47">
        <f t="shared" si="9"/>
        <v>0.93294516129032257</v>
      </c>
    </row>
    <row r="363" spans="1:8" ht="27" customHeight="1" x14ac:dyDescent="0.25">
      <c r="A363" s="19" t="s">
        <v>83</v>
      </c>
      <c r="B363" s="10" t="s">
        <v>93</v>
      </c>
      <c r="C363" s="10" t="s">
        <v>167</v>
      </c>
      <c r="D363" s="20" t="s">
        <v>15</v>
      </c>
      <c r="E363" s="20" t="s">
        <v>168</v>
      </c>
      <c r="F363" s="6">
        <v>18000</v>
      </c>
      <c r="G363" s="6">
        <v>16870.89</v>
      </c>
      <c r="H363" s="47">
        <f t="shared" si="9"/>
        <v>0.93727166666666661</v>
      </c>
    </row>
    <row r="364" spans="1:8" ht="27" customHeight="1" x14ac:dyDescent="0.25">
      <c r="A364" s="19" t="s">
        <v>83</v>
      </c>
      <c r="B364" s="10" t="s">
        <v>93</v>
      </c>
      <c r="C364" s="10" t="s">
        <v>142</v>
      </c>
      <c r="D364" s="20" t="s">
        <v>15</v>
      </c>
      <c r="E364" s="20" t="s">
        <v>143</v>
      </c>
      <c r="F364" s="6">
        <v>25000</v>
      </c>
      <c r="G364" s="6">
        <v>18383.400000000001</v>
      </c>
      <c r="H364" s="47">
        <f t="shared" si="9"/>
        <v>0.7353360000000001</v>
      </c>
    </row>
    <row r="365" spans="1:8" ht="27" customHeight="1" x14ac:dyDescent="0.25">
      <c r="A365" s="19" t="s">
        <v>83</v>
      </c>
      <c r="B365" s="10" t="s">
        <v>93</v>
      </c>
      <c r="C365" s="10" t="s">
        <v>171</v>
      </c>
      <c r="D365" s="20" t="s">
        <v>15</v>
      </c>
      <c r="E365" s="20" t="s">
        <v>172</v>
      </c>
      <c r="F365" s="6">
        <v>330</v>
      </c>
      <c r="G365" s="6">
        <v>330</v>
      </c>
      <c r="H365" s="47">
        <f t="shared" si="9"/>
        <v>1</v>
      </c>
    </row>
    <row r="366" spans="1:8" ht="27" customHeight="1" x14ac:dyDescent="0.25">
      <c r="A366" s="19" t="s">
        <v>83</v>
      </c>
      <c r="B366" s="10" t="s">
        <v>93</v>
      </c>
      <c r="C366" s="10" t="s">
        <v>134</v>
      </c>
      <c r="D366" s="20" t="s">
        <v>15</v>
      </c>
      <c r="E366" s="20" t="s">
        <v>135</v>
      </c>
      <c r="F366" s="6">
        <v>15000</v>
      </c>
      <c r="G366" s="6">
        <v>12742.89</v>
      </c>
      <c r="H366" s="47">
        <f t="shared" si="9"/>
        <v>0.849526</v>
      </c>
    </row>
    <row r="367" spans="1:8" ht="27" customHeight="1" x14ac:dyDescent="0.25">
      <c r="A367" s="19" t="s">
        <v>83</v>
      </c>
      <c r="B367" s="10" t="s">
        <v>93</v>
      </c>
      <c r="C367" s="10" t="s">
        <v>173</v>
      </c>
      <c r="D367" s="20" t="s">
        <v>15</v>
      </c>
      <c r="E367" s="20" t="s">
        <v>174</v>
      </c>
      <c r="F367" s="6">
        <v>1200</v>
      </c>
      <c r="G367" s="6">
        <v>1118.9000000000001</v>
      </c>
      <c r="H367" s="47">
        <f t="shared" si="9"/>
        <v>0.93241666666666678</v>
      </c>
    </row>
    <row r="368" spans="1:8" ht="27" customHeight="1" x14ac:dyDescent="0.25">
      <c r="A368" s="19" t="s">
        <v>83</v>
      </c>
      <c r="B368" s="10" t="s">
        <v>93</v>
      </c>
      <c r="C368" s="10" t="s">
        <v>128</v>
      </c>
      <c r="D368" s="20" t="s">
        <v>15</v>
      </c>
      <c r="E368" s="20" t="s">
        <v>129</v>
      </c>
      <c r="F368" s="6">
        <v>1300</v>
      </c>
      <c r="G368" s="6">
        <v>1284</v>
      </c>
      <c r="H368" s="47">
        <f t="shared" si="9"/>
        <v>0.98769230769230765</v>
      </c>
    </row>
    <row r="369" spans="1:8" ht="23.25" customHeight="1" x14ac:dyDescent="0.25">
      <c r="A369" s="19" t="s">
        <v>83</v>
      </c>
      <c r="B369" s="10" t="s">
        <v>93</v>
      </c>
      <c r="C369" s="10" t="s">
        <v>158</v>
      </c>
      <c r="D369" s="20" t="s">
        <v>15</v>
      </c>
      <c r="E369" s="20" t="s">
        <v>159</v>
      </c>
      <c r="F369" s="6">
        <v>16278</v>
      </c>
      <c r="G369" s="6">
        <v>16278</v>
      </c>
      <c r="H369" s="47">
        <f t="shared" si="9"/>
        <v>1</v>
      </c>
    </row>
    <row r="370" spans="1:8" ht="36" customHeight="1" x14ac:dyDescent="0.25">
      <c r="A370" s="19" t="s">
        <v>83</v>
      </c>
      <c r="B370" s="10" t="s">
        <v>93</v>
      </c>
      <c r="C370" s="10" t="s">
        <v>162</v>
      </c>
      <c r="D370" s="20" t="s">
        <v>15</v>
      </c>
      <c r="E370" s="20" t="s">
        <v>163</v>
      </c>
      <c r="F370" s="6">
        <v>4050</v>
      </c>
      <c r="G370" s="6">
        <v>3700</v>
      </c>
      <c r="H370" s="47">
        <f t="shared" si="9"/>
        <v>0.9135802469135802</v>
      </c>
    </row>
    <row r="371" spans="1:8" ht="27" customHeight="1" x14ac:dyDescent="0.25">
      <c r="A371" s="19"/>
      <c r="B371" s="10" t="s">
        <v>225</v>
      </c>
      <c r="C371" s="10"/>
      <c r="D371" s="20"/>
      <c r="E371" s="20" t="s">
        <v>258</v>
      </c>
      <c r="F371" s="6">
        <v>13000</v>
      </c>
      <c r="G371" s="6">
        <v>11580.88</v>
      </c>
      <c r="H371" s="47">
        <v>0.89083692307692297</v>
      </c>
    </row>
    <row r="372" spans="1:8" ht="37.5" customHeight="1" x14ac:dyDescent="0.25">
      <c r="A372" s="19" t="s">
        <v>83</v>
      </c>
      <c r="B372" s="10" t="s">
        <v>225</v>
      </c>
      <c r="C372" s="10" t="s">
        <v>202</v>
      </c>
      <c r="D372" s="20" t="s">
        <v>15</v>
      </c>
      <c r="E372" s="20" t="s">
        <v>203</v>
      </c>
      <c r="F372" s="6">
        <v>13000</v>
      </c>
      <c r="G372" s="6">
        <v>11580.88</v>
      </c>
      <c r="H372" s="47">
        <f t="shared" si="9"/>
        <v>0.89083692307692297</v>
      </c>
    </row>
    <row r="373" spans="1:8" ht="56.25" customHeight="1" x14ac:dyDescent="0.25">
      <c r="A373" s="19"/>
      <c r="B373" s="10" t="s">
        <v>95</v>
      </c>
      <c r="C373" s="10"/>
      <c r="D373" s="20"/>
      <c r="E373" s="20" t="s">
        <v>96</v>
      </c>
      <c r="F373" s="6">
        <v>23570</v>
      </c>
      <c r="G373" s="6">
        <v>23196.78</v>
      </c>
      <c r="H373" s="47">
        <v>0.98416546457361043</v>
      </c>
    </row>
    <row r="374" spans="1:8" ht="27" customHeight="1" x14ac:dyDescent="0.25">
      <c r="A374" s="19" t="s">
        <v>83</v>
      </c>
      <c r="B374" s="10" t="s">
        <v>95</v>
      </c>
      <c r="C374" s="10" t="s">
        <v>217</v>
      </c>
      <c r="D374" s="20" t="s">
        <v>15</v>
      </c>
      <c r="E374" s="20" t="s">
        <v>218</v>
      </c>
      <c r="F374" s="6">
        <v>23570</v>
      </c>
      <c r="G374" s="6">
        <v>23196.78</v>
      </c>
      <c r="H374" s="47">
        <f t="shared" si="9"/>
        <v>0.98416546457361043</v>
      </c>
    </row>
    <row r="375" spans="1:8" ht="27" customHeight="1" x14ac:dyDescent="0.25">
      <c r="A375" s="31" t="s">
        <v>97</v>
      </c>
      <c r="B375" s="32"/>
      <c r="C375" s="32"/>
      <c r="D375" s="33"/>
      <c r="E375" s="33" t="s">
        <v>98</v>
      </c>
      <c r="F375" s="34">
        <f>F376+F378+F382+F385+F394+F398+F400+F403</f>
        <v>3049374.39</v>
      </c>
      <c r="G375" s="34">
        <f>G376+G378+G382+G385+G394+G398+G400+G403</f>
        <v>2889239.9</v>
      </c>
      <c r="H375" s="35">
        <f t="shared" si="9"/>
        <v>0.94748611698021112</v>
      </c>
    </row>
    <row r="376" spans="1:8" ht="27" customHeight="1" x14ac:dyDescent="0.25">
      <c r="A376" s="19"/>
      <c r="B376" s="10" t="s">
        <v>99</v>
      </c>
      <c r="C376" s="10"/>
      <c r="D376" s="20"/>
      <c r="E376" s="20" t="s">
        <v>100</v>
      </c>
      <c r="F376" s="6">
        <v>92760</v>
      </c>
      <c r="G376" s="6">
        <v>6000</v>
      </c>
      <c r="H376" s="47">
        <v>6.4683053040103494E-2</v>
      </c>
    </row>
    <row r="377" spans="1:8" ht="27" customHeight="1" x14ac:dyDescent="0.25">
      <c r="A377" s="19" t="s">
        <v>97</v>
      </c>
      <c r="B377" s="10" t="s">
        <v>99</v>
      </c>
      <c r="C377" s="10" t="s">
        <v>117</v>
      </c>
      <c r="D377" s="20" t="s">
        <v>15</v>
      </c>
      <c r="E377" s="20" t="s">
        <v>118</v>
      </c>
      <c r="F377" s="6">
        <v>92760</v>
      </c>
      <c r="G377" s="6">
        <v>6000</v>
      </c>
      <c r="H377" s="47">
        <f t="shared" si="9"/>
        <v>6.4683053040103494E-2</v>
      </c>
    </row>
    <row r="378" spans="1:8" ht="27" customHeight="1" x14ac:dyDescent="0.25">
      <c r="A378" s="19"/>
      <c r="B378" s="10" t="s">
        <v>101</v>
      </c>
      <c r="C378" s="10"/>
      <c r="D378" s="20"/>
      <c r="E378" s="20" t="s">
        <v>102</v>
      </c>
      <c r="F378" s="6">
        <v>1850000</v>
      </c>
      <c r="G378" s="6">
        <v>1810816.91</v>
      </c>
      <c r="H378" s="47">
        <v>0.97881995135135136</v>
      </c>
    </row>
    <row r="379" spans="1:8" ht="27" customHeight="1" x14ac:dyDescent="0.25">
      <c r="A379" s="19" t="s">
        <v>97</v>
      </c>
      <c r="B379" s="10" t="s">
        <v>101</v>
      </c>
      <c r="C379" s="10" t="s">
        <v>145</v>
      </c>
      <c r="D379" s="20" t="s">
        <v>15</v>
      </c>
      <c r="E379" s="20" t="s">
        <v>146</v>
      </c>
      <c r="F379" s="6">
        <v>60000</v>
      </c>
      <c r="G379" s="6">
        <v>55736</v>
      </c>
      <c r="H379" s="47">
        <f t="shared" si="9"/>
        <v>0.92893333333333339</v>
      </c>
    </row>
    <row r="380" spans="1:8" ht="27" customHeight="1" x14ac:dyDescent="0.25">
      <c r="A380" s="19" t="s">
        <v>97</v>
      </c>
      <c r="B380" s="10" t="s">
        <v>101</v>
      </c>
      <c r="C380" s="10" t="s">
        <v>136</v>
      </c>
      <c r="D380" s="20" t="s">
        <v>15</v>
      </c>
      <c r="E380" s="20" t="s">
        <v>137</v>
      </c>
      <c r="F380" s="6">
        <v>70000</v>
      </c>
      <c r="G380" s="6">
        <v>60642.74</v>
      </c>
      <c r="H380" s="47">
        <f t="shared" si="9"/>
        <v>0.86632485714285712</v>
      </c>
    </row>
    <row r="381" spans="1:8" ht="27" customHeight="1" x14ac:dyDescent="0.25">
      <c r="A381" s="19" t="s">
        <v>97</v>
      </c>
      <c r="B381" s="10" t="s">
        <v>101</v>
      </c>
      <c r="C381" s="10" t="s">
        <v>134</v>
      </c>
      <c r="D381" s="20" t="s">
        <v>15</v>
      </c>
      <c r="E381" s="20" t="s">
        <v>135</v>
      </c>
      <c r="F381" s="6">
        <v>1720000</v>
      </c>
      <c r="G381" s="6">
        <v>1694438.17</v>
      </c>
      <c r="H381" s="47">
        <f t="shared" si="9"/>
        <v>0.98513847093023255</v>
      </c>
    </row>
    <row r="382" spans="1:8" ht="27" customHeight="1" x14ac:dyDescent="0.25">
      <c r="A382" s="19"/>
      <c r="B382" s="10" t="s">
        <v>226</v>
      </c>
      <c r="C382" s="10"/>
      <c r="D382" s="20"/>
      <c r="E382" s="20" t="s">
        <v>259</v>
      </c>
      <c r="F382" s="6">
        <v>87000</v>
      </c>
      <c r="G382" s="6">
        <v>85035.8</v>
      </c>
      <c r="H382" s="47">
        <v>0.97742298850574716</v>
      </c>
    </row>
    <row r="383" spans="1:8" ht="24" customHeight="1" x14ac:dyDescent="0.25">
      <c r="A383" s="19" t="s">
        <v>97</v>
      </c>
      <c r="B383" s="10" t="s">
        <v>226</v>
      </c>
      <c r="C383" s="10" t="s">
        <v>136</v>
      </c>
      <c r="D383" s="20" t="s">
        <v>15</v>
      </c>
      <c r="E383" s="20" t="s">
        <v>137</v>
      </c>
      <c r="F383" s="6">
        <v>1000</v>
      </c>
      <c r="G383" s="6">
        <v>502.72</v>
      </c>
      <c r="H383" s="47">
        <f t="shared" si="9"/>
        <v>0.50272000000000006</v>
      </c>
    </row>
    <row r="384" spans="1:8" ht="27" customHeight="1" x14ac:dyDescent="0.25">
      <c r="A384" s="19" t="s">
        <v>97</v>
      </c>
      <c r="B384" s="10" t="s">
        <v>226</v>
      </c>
      <c r="C384" s="10" t="s">
        <v>134</v>
      </c>
      <c r="D384" s="20" t="s">
        <v>15</v>
      </c>
      <c r="E384" s="20" t="s">
        <v>135</v>
      </c>
      <c r="F384" s="6">
        <v>86000</v>
      </c>
      <c r="G384" s="6">
        <v>84533.08</v>
      </c>
      <c r="H384" s="47">
        <f t="shared" si="9"/>
        <v>0.98294279069767443</v>
      </c>
    </row>
    <row r="385" spans="1:8" ht="27" customHeight="1" x14ac:dyDescent="0.25">
      <c r="A385" s="19"/>
      <c r="B385" s="10" t="s">
        <v>227</v>
      </c>
      <c r="C385" s="10"/>
      <c r="D385" s="20"/>
      <c r="E385" s="20" t="s">
        <v>260</v>
      </c>
      <c r="F385" s="6">
        <v>102300</v>
      </c>
      <c r="G385" s="6">
        <v>91290.07</v>
      </c>
      <c r="H385" s="47">
        <v>0.89237605083088956</v>
      </c>
    </row>
    <row r="386" spans="1:8" ht="27" customHeight="1" x14ac:dyDescent="0.25">
      <c r="A386" s="19" t="s">
        <v>97</v>
      </c>
      <c r="B386" s="10" t="s">
        <v>227</v>
      </c>
      <c r="C386" s="10" t="s">
        <v>152</v>
      </c>
      <c r="D386" s="20" t="s">
        <v>15</v>
      </c>
      <c r="E386" s="20" t="s">
        <v>153</v>
      </c>
      <c r="F386" s="6">
        <v>16400</v>
      </c>
      <c r="G386" s="6">
        <v>15846.18</v>
      </c>
      <c r="H386" s="47">
        <f t="shared" si="9"/>
        <v>0.96623048780487808</v>
      </c>
    </row>
    <row r="387" spans="1:8" ht="27" customHeight="1" x14ac:dyDescent="0.25">
      <c r="A387" s="19" t="s">
        <v>97</v>
      </c>
      <c r="B387" s="10" t="s">
        <v>227</v>
      </c>
      <c r="C387" s="10" t="s">
        <v>122</v>
      </c>
      <c r="D387" s="20" t="s">
        <v>15</v>
      </c>
      <c r="E387" s="20" t="s">
        <v>123</v>
      </c>
      <c r="F387" s="6">
        <v>7000</v>
      </c>
      <c r="G387" s="6">
        <v>5786.72</v>
      </c>
      <c r="H387" s="47">
        <f t="shared" si="9"/>
        <v>0.82667428571428581</v>
      </c>
    </row>
    <row r="388" spans="1:8" ht="46.5" customHeight="1" x14ac:dyDescent="0.25">
      <c r="A388" s="19" t="s">
        <v>97</v>
      </c>
      <c r="B388" s="10" t="s">
        <v>227</v>
      </c>
      <c r="C388" s="10" t="s">
        <v>124</v>
      </c>
      <c r="D388" s="20" t="s">
        <v>15</v>
      </c>
      <c r="E388" s="20" t="s">
        <v>125</v>
      </c>
      <c r="F388" s="6">
        <v>850</v>
      </c>
      <c r="G388" s="6">
        <v>675.89</v>
      </c>
      <c r="H388" s="47">
        <f t="shared" si="9"/>
        <v>0.79516470588235288</v>
      </c>
    </row>
    <row r="389" spans="1:8" ht="27" customHeight="1" x14ac:dyDescent="0.25">
      <c r="A389" s="19" t="s">
        <v>97</v>
      </c>
      <c r="B389" s="10" t="s">
        <v>227</v>
      </c>
      <c r="C389" s="10" t="s">
        <v>126</v>
      </c>
      <c r="D389" s="20" t="s">
        <v>15</v>
      </c>
      <c r="E389" s="20" t="s">
        <v>127</v>
      </c>
      <c r="F389" s="6">
        <v>24400</v>
      </c>
      <c r="G389" s="6">
        <v>23571.91</v>
      </c>
      <c r="H389" s="47">
        <f t="shared" si="9"/>
        <v>0.96606188524590164</v>
      </c>
    </row>
    <row r="390" spans="1:8" ht="27" customHeight="1" x14ac:dyDescent="0.25">
      <c r="A390" s="19" t="s">
        <v>97</v>
      </c>
      <c r="B390" s="10" t="s">
        <v>227</v>
      </c>
      <c r="C390" s="10" t="s">
        <v>136</v>
      </c>
      <c r="D390" s="20" t="s">
        <v>15</v>
      </c>
      <c r="E390" s="20" t="s">
        <v>137</v>
      </c>
      <c r="F390" s="6">
        <v>16500</v>
      </c>
      <c r="G390" s="6">
        <v>15245.25</v>
      </c>
      <c r="H390" s="47">
        <f t="shared" si="9"/>
        <v>0.92395454545454547</v>
      </c>
    </row>
    <row r="391" spans="1:8" ht="27" customHeight="1" x14ac:dyDescent="0.25">
      <c r="A391" s="19" t="s">
        <v>97</v>
      </c>
      <c r="B391" s="10" t="s">
        <v>227</v>
      </c>
      <c r="C391" s="10" t="s">
        <v>142</v>
      </c>
      <c r="D391" s="20" t="s">
        <v>15</v>
      </c>
      <c r="E391" s="20" t="s">
        <v>143</v>
      </c>
      <c r="F391" s="6">
        <v>15000</v>
      </c>
      <c r="G391" s="6">
        <v>13376.84</v>
      </c>
      <c r="H391" s="47">
        <f t="shared" si="9"/>
        <v>0.89178933333333332</v>
      </c>
    </row>
    <row r="392" spans="1:8" ht="27" customHeight="1" x14ac:dyDescent="0.25">
      <c r="A392" s="19" t="s">
        <v>97</v>
      </c>
      <c r="B392" s="10" t="s">
        <v>227</v>
      </c>
      <c r="C392" s="10" t="s">
        <v>138</v>
      </c>
      <c r="D392" s="20" t="s">
        <v>15</v>
      </c>
      <c r="E392" s="20" t="s">
        <v>139</v>
      </c>
      <c r="F392" s="6">
        <v>15000</v>
      </c>
      <c r="G392" s="6">
        <v>14530.85</v>
      </c>
      <c r="H392" s="47">
        <f t="shared" si="9"/>
        <v>0.96872333333333338</v>
      </c>
    </row>
    <row r="393" spans="1:8" ht="27" customHeight="1" x14ac:dyDescent="0.25">
      <c r="A393" s="19" t="s">
        <v>97</v>
      </c>
      <c r="B393" s="10" t="s">
        <v>227</v>
      </c>
      <c r="C393" s="10" t="s">
        <v>134</v>
      </c>
      <c r="D393" s="20" t="s">
        <v>15</v>
      </c>
      <c r="E393" s="20" t="s">
        <v>135</v>
      </c>
      <c r="F393" s="6">
        <v>7150</v>
      </c>
      <c r="G393" s="6">
        <v>2256.4299999999998</v>
      </c>
      <c r="H393" s="47">
        <f t="shared" si="9"/>
        <v>0.31558461538461535</v>
      </c>
    </row>
    <row r="394" spans="1:8" ht="27" customHeight="1" x14ac:dyDescent="0.25">
      <c r="A394" s="19"/>
      <c r="B394" s="10" t="s">
        <v>103</v>
      </c>
      <c r="C394" s="10"/>
      <c r="D394" s="20"/>
      <c r="E394" s="20" t="s">
        <v>104</v>
      </c>
      <c r="F394" s="6">
        <f>F395+F396+F397</f>
        <v>489080.80999999994</v>
      </c>
      <c r="G394" s="6">
        <f>G395+G396+G397</f>
        <v>474082.68</v>
      </c>
      <c r="H394" s="47">
        <f t="shared" si="9"/>
        <v>0.96933404522659572</v>
      </c>
    </row>
    <row r="395" spans="1:8" ht="27" customHeight="1" x14ac:dyDescent="0.25">
      <c r="A395" s="19" t="s">
        <v>97</v>
      </c>
      <c r="B395" s="10" t="s">
        <v>103</v>
      </c>
      <c r="C395" s="10" t="s">
        <v>142</v>
      </c>
      <c r="D395" s="20" t="s">
        <v>15</v>
      </c>
      <c r="E395" s="20" t="s">
        <v>143</v>
      </c>
      <c r="F395" s="6">
        <v>247644.84</v>
      </c>
      <c r="G395" s="6">
        <v>245433.15</v>
      </c>
      <c r="H395" s="47">
        <f t="shared" si="9"/>
        <v>0.99106910525573644</v>
      </c>
    </row>
    <row r="396" spans="1:8" ht="27" customHeight="1" x14ac:dyDescent="0.25">
      <c r="A396" s="19" t="s">
        <v>97</v>
      </c>
      <c r="B396" s="10" t="s">
        <v>103</v>
      </c>
      <c r="C396" s="10" t="s">
        <v>134</v>
      </c>
      <c r="D396" s="20" t="s">
        <v>15</v>
      </c>
      <c r="E396" s="20" t="s">
        <v>135</v>
      </c>
      <c r="F396" s="6">
        <v>48700</v>
      </c>
      <c r="G396" s="6">
        <v>48686.21</v>
      </c>
      <c r="H396" s="47">
        <f t="shared" si="9"/>
        <v>0.99971683778234088</v>
      </c>
    </row>
    <row r="397" spans="1:8" ht="27" customHeight="1" x14ac:dyDescent="0.25">
      <c r="A397" s="19" t="s">
        <v>97</v>
      </c>
      <c r="B397" s="10" t="s">
        <v>103</v>
      </c>
      <c r="C397" s="10" t="s">
        <v>117</v>
      </c>
      <c r="D397" s="20" t="s">
        <v>15</v>
      </c>
      <c r="E397" s="20" t="s">
        <v>118</v>
      </c>
      <c r="F397" s="6">
        <v>192735.97</v>
      </c>
      <c r="G397" s="6">
        <v>179963.32</v>
      </c>
      <c r="H397" s="47">
        <f t="shared" si="9"/>
        <v>0.93372980663650906</v>
      </c>
    </row>
    <row r="398" spans="1:8" ht="27" customHeight="1" x14ac:dyDescent="0.25">
      <c r="A398" s="19"/>
      <c r="B398" s="10" t="s">
        <v>228</v>
      </c>
      <c r="C398" s="10"/>
      <c r="D398" s="20"/>
      <c r="E398" s="20" t="s">
        <v>261</v>
      </c>
      <c r="F398" s="6">
        <v>50000</v>
      </c>
      <c r="G398" s="6">
        <v>50000</v>
      </c>
      <c r="H398" s="47">
        <v>1</v>
      </c>
    </row>
    <row r="399" spans="1:8" ht="36.75" customHeight="1" x14ac:dyDescent="0.25">
      <c r="A399" s="19" t="s">
        <v>97</v>
      </c>
      <c r="B399" s="10" t="s">
        <v>228</v>
      </c>
      <c r="C399" s="10" t="s">
        <v>229</v>
      </c>
      <c r="D399" s="20" t="s">
        <v>15</v>
      </c>
      <c r="E399" s="20" t="s">
        <v>230</v>
      </c>
      <c r="F399" s="6">
        <v>50000</v>
      </c>
      <c r="G399" s="6">
        <v>50000</v>
      </c>
      <c r="H399" s="47">
        <f t="shared" si="9"/>
        <v>1</v>
      </c>
    </row>
    <row r="400" spans="1:8" ht="24.75" customHeight="1" x14ac:dyDescent="0.25">
      <c r="A400" s="19"/>
      <c r="B400" s="10" t="s">
        <v>105</v>
      </c>
      <c r="C400" s="10"/>
      <c r="D400" s="20"/>
      <c r="E400" s="20" t="s">
        <v>106</v>
      </c>
      <c r="F400" s="6">
        <f>F401+F402</f>
        <v>48055.58</v>
      </c>
      <c r="G400" s="6">
        <f>G401+G402</f>
        <v>48033</v>
      </c>
      <c r="H400" s="47">
        <f t="shared" si="9"/>
        <v>0.99953012740664038</v>
      </c>
    </row>
    <row r="401" spans="1:8" ht="27" customHeight="1" x14ac:dyDescent="0.25">
      <c r="A401" s="19" t="s">
        <v>97</v>
      </c>
      <c r="B401" s="10" t="s">
        <v>105</v>
      </c>
      <c r="C401" s="10" t="s">
        <v>136</v>
      </c>
      <c r="D401" s="20" t="s">
        <v>15</v>
      </c>
      <c r="E401" s="20" t="s">
        <v>137</v>
      </c>
      <c r="F401" s="6">
        <v>13738.58</v>
      </c>
      <c r="G401" s="6">
        <v>13716</v>
      </c>
      <c r="H401" s="47">
        <f t="shared" si="9"/>
        <v>0.9983564531414455</v>
      </c>
    </row>
    <row r="402" spans="1:8" ht="36.75" customHeight="1" x14ac:dyDescent="0.25">
      <c r="A402" s="19" t="s">
        <v>97</v>
      </c>
      <c r="B402" s="10" t="s">
        <v>105</v>
      </c>
      <c r="C402" s="10" t="s">
        <v>130</v>
      </c>
      <c r="D402" s="20" t="s">
        <v>15</v>
      </c>
      <c r="E402" s="20" t="s">
        <v>131</v>
      </c>
      <c r="F402" s="6">
        <v>34317</v>
      </c>
      <c r="G402" s="6">
        <v>34317</v>
      </c>
      <c r="H402" s="47">
        <f t="shared" si="9"/>
        <v>1</v>
      </c>
    </row>
    <row r="403" spans="1:8" ht="30.75" customHeight="1" x14ac:dyDescent="0.25">
      <c r="A403" s="19"/>
      <c r="B403" s="10" t="s">
        <v>107</v>
      </c>
      <c r="C403" s="10"/>
      <c r="D403" s="20"/>
      <c r="E403" s="20" t="s">
        <v>17</v>
      </c>
      <c r="F403" s="6">
        <f>SUM(F404:F412)</f>
        <v>330178</v>
      </c>
      <c r="G403" s="6">
        <f>SUM(G404:G412)</f>
        <v>323981.44</v>
      </c>
      <c r="H403" s="47">
        <f t="shared" ref="H403:H443" si="10">IF($F403=0,0,$G403/$F403)</f>
        <v>0.98123266843944779</v>
      </c>
    </row>
    <row r="404" spans="1:8" ht="27" customHeight="1" x14ac:dyDescent="0.25">
      <c r="A404" s="19" t="s">
        <v>97</v>
      </c>
      <c r="B404" s="10" t="s">
        <v>107</v>
      </c>
      <c r="C404" s="10" t="s">
        <v>122</v>
      </c>
      <c r="D404" s="20" t="s">
        <v>15</v>
      </c>
      <c r="E404" s="20" t="s">
        <v>123</v>
      </c>
      <c r="F404" s="6">
        <v>4692</v>
      </c>
      <c r="G404" s="6">
        <v>4453.53</v>
      </c>
      <c r="H404" s="47">
        <f t="shared" si="10"/>
        <v>0.94917519181585674</v>
      </c>
    </row>
    <row r="405" spans="1:8" ht="37.5" customHeight="1" x14ac:dyDescent="0.25">
      <c r="A405" s="19" t="s">
        <v>97</v>
      </c>
      <c r="B405" s="10" t="s">
        <v>107</v>
      </c>
      <c r="C405" s="10" t="s">
        <v>124</v>
      </c>
      <c r="D405" s="20" t="s">
        <v>15</v>
      </c>
      <c r="E405" s="20" t="s">
        <v>125</v>
      </c>
      <c r="F405" s="6">
        <v>815</v>
      </c>
      <c r="G405" s="6">
        <v>614.79999999999995</v>
      </c>
      <c r="H405" s="47">
        <f t="shared" si="10"/>
        <v>0.75435582822085889</v>
      </c>
    </row>
    <row r="406" spans="1:8" ht="38.25" customHeight="1" x14ac:dyDescent="0.25">
      <c r="A406" s="19" t="s">
        <v>97</v>
      </c>
      <c r="B406" s="10" t="s">
        <v>107</v>
      </c>
      <c r="C406" s="10" t="s">
        <v>156</v>
      </c>
      <c r="D406" s="20" t="s">
        <v>15</v>
      </c>
      <c r="E406" s="20" t="s">
        <v>157</v>
      </c>
      <c r="F406" s="6">
        <v>344</v>
      </c>
      <c r="G406" s="6">
        <v>344</v>
      </c>
      <c r="H406" s="47">
        <f t="shared" si="10"/>
        <v>1</v>
      </c>
    </row>
    <row r="407" spans="1:8" ht="27" customHeight="1" x14ac:dyDescent="0.25">
      <c r="A407" s="19" t="s">
        <v>97</v>
      </c>
      <c r="B407" s="10" t="s">
        <v>107</v>
      </c>
      <c r="C407" s="10" t="s">
        <v>126</v>
      </c>
      <c r="D407" s="20" t="s">
        <v>15</v>
      </c>
      <c r="E407" s="20" t="s">
        <v>127</v>
      </c>
      <c r="F407" s="6">
        <v>43095</v>
      </c>
      <c r="G407" s="6">
        <v>41441.5</v>
      </c>
      <c r="H407" s="47">
        <f t="shared" si="10"/>
        <v>0.96163127973082729</v>
      </c>
    </row>
    <row r="408" spans="1:8" ht="27" customHeight="1" x14ac:dyDescent="0.25">
      <c r="A408" s="19" t="s">
        <v>97</v>
      </c>
      <c r="B408" s="10" t="s">
        <v>107</v>
      </c>
      <c r="C408" s="10" t="s">
        <v>136</v>
      </c>
      <c r="D408" s="20" t="s">
        <v>15</v>
      </c>
      <c r="E408" s="20" t="s">
        <v>137</v>
      </c>
      <c r="F408" s="6">
        <v>24000</v>
      </c>
      <c r="G408" s="6">
        <v>22706.05</v>
      </c>
      <c r="H408" s="47">
        <f t="shared" si="10"/>
        <v>0.94608541666666668</v>
      </c>
    </row>
    <row r="409" spans="1:8" ht="27.75" customHeight="1" x14ac:dyDescent="0.25">
      <c r="A409" s="19" t="s">
        <v>97</v>
      </c>
      <c r="B409" s="10" t="s">
        <v>107</v>
      </c>
      <c r="C409" s="10" t="s">
        <v>142</v>
      </c>
      <c r="D409" s="20" t="s">
        <v>15</v>
      </c>
      <c r="E409" s="20" t="s">
        <v>143</v>
      </c>
      <c r="F409" s="6">
        <v>72000</v>
      </c>
      <c r="G409" s="6">
        <v>69410.97</v>
      </c>
      <c r="H409" s="47">
        <f t="shared" si="10"/>
        <v>0.96404124999999996</v>
      </c>
    </row>
    <row r="410" spans="1:8" ht="27" customHeight="1" x14ac:dyDescent="0.25">
      <c r="A410" s="19" t="s">
        <v>97</v>
      </c>
      <c r="B410" s="10" t="s">
        <v>107</v>
      </c>
      <c r="C410" s="10" t="s">
        <v>134</v>
      </c>
      <c r="D410" s="20" t="s">
        <v>15</v>
      </c>
      <c r="E410" s="20" t="s">
        <v>135</v>
      </c>
      <c r="F410" s="6">
        <v>83810</v>
      </c>
      <c r="G410" s="6">
        <v>83738.59</v>
      </c>
      <c r="H410" s="47">
        <f t="shared" si="10"/>
        <v>0.99914795370480847</v>
      </c>
    </row>
    <row r="411" spans="1:8" ht="26.25" customHeight="1" x14ac:dyDescent="0.25">
      <c r="A411" s="19" t="s">
        <v>97</v>
      </c>
      <c r="B411" s="10" t="s">
        <v>107</v>
      </c>
      <c r="C411" s="10" t="s">
        <v>158</v>
      </c>
      <c r="D411" s="20" t="s">
        <v>15</v>
      </c>
      <c r="E411" s="20" t="s">
        <v>159</v>
      </c>
      <c r="F411" s="6">
        <v>1272</v>
      </c>
      <c r="G411" s="6">
        <v>1272</v>
      </c>
      <c r="H411" s="47">
        <f t="shared" si="10"/>
        <v>1</v>
      </c>
    </row>
    <row r="412" spans="1:8" ht="33.75" customHeight="1" x14ac:dyDescent="0.25">
      <c r="A412" s="19" t="s">
        <v>97</v>
      </c>
      <c r="B412" s="10" t="s">
        <v>107</v>
      </c>
      <c r="C412" s="10" t="s">
        <v>130</v>
      </c>
      <c r="D412" s="20" t="s">
        <v>15</v>
      </c>
      <c r="E412" s="20" t="s">
        <v>131</v>
      </c>
      <c r="F412" s="6">
        <v>100150</v>
      </c>
      <c r="G412" s="6">
        <v>100000</v>
      </c>
      <c r="H412" s="47">
        <f t="shared" si="10"/>
        <v>0.99850224663005493</v>
      </c>
    </row>
    <row r="413" spans="1:8" ht="27" customHeight="1" x14ac:dyDescent="0.25">
      <c r="A413" s="31" t="s">
        <v>108</v>
      </c>
      <c r="B413" s="32"/>
      <c r="C413" s="32"/>
      <c r="D413" s="33"/>
      <c r="E413" s="33" t="s">
        <v>109</v>
      </c>
      <c r="F413" s="34">
        <f>F414+F421+F423</f>
        <v>1459660.45</v>
      </c>
      <c r="G413" s="34">
        <f>G414+G421+G423</f>
        <v>1377549.94</v>
      </c>
      <c r="H413" s="35">
        <f t="shared" si="10"/>
        <v>0.94374684194533054</v>
      </c>
    </row>
    <row r="414" spans="1:8" ht="27" customHeight="1" x14ac:dyDescent="0.25">
      <c r="A414" s="19"/>
      <c r="B414" s="10" t="s">
        <v>110</v>
      </c>
      <c r="C414" s="10"/>
      <c r="D414" s="20"/>
      <c r="E414" s="20" t="s">
        <v>111</v>
      </c>
      <c r="F414" s="6">
        <f>SUM(F415:F420)</f>
        <v>961448.45</v>
      </c>
      <c r="G414" s="6">
        <f>SUM(G415:G420)</f>
        <v>914101.02</v>
      </c>
      <c r="H414" s="47">
        <f t="shared" si="10"/>
        <v>0.95075406278932595</v>
      </c>
    </row>
    <row r="415" spans="1:8" ht="34.5" customHeight="1" x14ac:dyDescent="0.25">
      <c r="A415" s="19" t="s">
        <v>108</v>
      </c>
      <c r="B415" s="10" t="s">
        <v>110</v>
      </c>
      <c r="C415" s="10" t="s">
        <v>231</v>
      </c>
      <c r="D415" s="20" t="s">
        <v>15</v>
      </c>
      <c r="E415" s="20" t="s">
        <v>232</v>
      </c>
      <c r="F415" s="6">
        <v>460000</v>
      </c>
      <c r="G415" s="6">
        <v>439990.19</v>
      </c>
      <c r="H415" s="47">
        <f t="shared" si="10"/>
        <v>0.95650041304347821</v>
      </c>
    </row>
    <row r="416" spans="1:8" ht="27" customHeight="1" x14ac:dyDescent="0.25">
      <c r="A416" s="19" t="s">
        <v>108</v>
      </c>
      <c r="B416" s="10" t="s">
        <v>110</v>
      </c>
      <c r="C416" s="10" t="s">
        <v>136</v>
      </c>
      <c r="D416" s="20" t="s">
        <v>15</v>
      </c>
      <c r="E416" s="20" t="s">
        <v>137</v>
      </c>
      <c r="F416" s="6">
        <v>36107.21</v>
      </c>
      <c r="G416" s="6">
        <v>20574.38</v>
      </c>
      <c r="H416" s="47">
        <f t="shared" si="10"/>
        <v>0.56981361894203408</v>
      </c>
    </row>
    <row r="417" spans="1:8" ht="27" customHeight="1" x14ac:dyDescent="0.25">
      <c r="A417" s="19" t="s">
        <v>108</v>
      </c>
      <c r="B417" s="10" t="s">
        <v>110</v>
      </c>
      <c r="C417" s="10" t="s">
        <v>142</v>
      </c>
      <c r="D417" s="20" t="s">
        <v>15</v>
      </c>
      <c r="E417" s="20" t="s">
        <v>143</v>
      </c>
      <c r="F417" s="6">
        <v>1300</v>
      </c>
      <c r="G417" s="6">
        <v>1281.8399999999999</v>
      </c>
      <c r="H417" s="47">
        <f t="shared" si="10"/>
        <v>0.98603076923076916</v>
      </c>
    </row>
    <row r="418" spans="1:8" ht="23.25" customHeight="1" x14ac:dyDescent="0.25">
      <c r="A418" s="19" t="s">
        <v>108</v>
      </c>
      <c r="B418" s="10" t="s">
        <v>110</v>
      </c>
      <c r="C418" s="10" t="s">
        <v>117</v>
      </c>
      <c r="D418" s="20" t="s">
        <v>15</v>
      </c>
      <c r="E418" s="20" t="s">
        <v>118</v>
      </c>
      <c r="F418" s="6">
        <v>250000</v>
      </c>
      <c r="G418" s="6">
        <v>238216.31</v>
      </c>
      <c r="H418" s="47">
        <f t="shared" si="10"/>
        <v>0.95286523999999995</v>
      </c>
    </row>
    <row r="419" spans="1:8" ht="23.25" customHeight="1" x14ac:dyDescent="0.25">
      <c r="A419" s="19" t="s">
        <v>108</v>
      </c>
      <c r="B419" s="10" t="s">
        <v>110</v>
      </c>
      <c r="C419" s="10" t="s">
        <v>117</v>
      </c>
      <c r="D419" s="20" t="s">
        <v>1</v>
      </c>
      <c r="E419" s="20" t="s">
        <v>118</v>
      </c>
      <c r="F419" s="6">
        <v>106442</v>
      </c>
      <c r="G419" s="6">
        <v>106442</v>
      </c>
      <c r="H419" s="47">
        <f t="shared" si="10"/>
        <v>1</v>
      </c>
    </row>
    <row r="420" spans="1:8" ht="27" customHeight="1" x14ac:dyDescent="0.25">
      <c r="A420" s="19" t="s">
        <v>108</v>
      </c>
      <c r="B420" s="10" t="s">
        <v>110</v>
      </c>
      <c r="C420" s="10" t="s">
        <v>117</v>
      </c>
      <c r="D420" s="20" t="s">
        <v>2</v>
      </c>
      <c r="E420" s="20" t="s">
        <v>118</v>
      </c>
      <c r="F420" s="6">
        <v>107599.24</v>
      </c>
      <c r="G420" s="6">
        <v>107596.3</v>
      </c>
      <c r="H420" s="47">
        <f t="shared" si="10"/>
        <v>0.99997267638693355</v>
      </c>
    </row>
    <row r="421" spans="1:8" ht="27" customHeight="1" x14ac:dyDescent="0.25">
      <c r="A421" s="19"/>
      <c r="B421" s="10" t="s">
        <v>233</v>
      </c>
      <c r="C421" s="10"/>
      <c r="D421" s="20"/>
      <c r="E421" s="20" t="s">
        <v>262</v>
      </c>
      <c r="F421" s="6">
        <v>460000</v>
      </c>
      <c r="G421" s="6">
        <v>439305.53</v>
      </c>
      <c r="H421" s="47">
        <v>0.95501202173913047</v>
      </c>
    </row>
    <row r="422" spans="1:8" ht="28.5" customHeight="1" x14ac:dyDescent="0.25">
      <c r="A422" s="19" t="s">
        <v>108</v>
      </c>
      <c r="B422" s="10" t="s">
        <v>233</v>
      </c>
      <c r="C422" s="10" t="s">
        <v>231</v>
      </c>
      <c r="D422" s="20" t="s">
        <v>15</v>
      </c>
      <c r="E422" s="20" t="s">
        <v>232</v>
      </c>
      <c r="F422" s="6">
        <v>460000</v>
      </c>
      <c r="G422" s="6">
        <v>439305.53</v>
      </c>
      <c r="H422" s="47">
        <f t="shared" si="10"/>
        <v>0.95501202173913047</v>
      </c>
    </row>
    <row r="423" spans="1:8" ht="27" customHeight="1" x14ac:dyDescent="0.25">
      <c r="A423" s="19"/>
      <c r="B423" s="10" t="s">
        <v>234</v>
      </c>
      <c r="C423" s="10"/>
      <c r="D423" s="20"/>
      <c r="E423" s="20" t="s">
        <v>17</v>
      </c>
      <c r="F423" s="6">
        <f>SUM(F424:F426)</f>
        <v>38212</v>
      </c>
      <c r="G423" s="6">
        <f>SUM(G424:G426)</f>
        <v>24143.39</v>
      </c>
      <c r="H423" s="47">
        <f t="shared" si="10"/>
        <v>0.63182743640741124</v>
      </c>
    </row>
    <row r="424" spans="1:8" ht="27" customHeight="1" x14ac:dyDescent="0.25">
      <c r="A424" s="19" t="s">
        <v>108</v>
      </c>
      <c r="B424" s="10" t="s">
        <v>234</v>
      </c>
      <c r="C424" s="10" t="s">
        <v>122</v>
      </c>
      <c r="D424" s="20" t="s">
        <v>15</v>
      </c>
      <c r="E424" s="20" t="s">
        <v>123</v>
      </c>
      <c r="F424" s="6">
        <v>3202</v>
      </c>
      <c r="G424" s="6">
        <v>1810.53</v>
      </c>
      <c r="H424" s="47">
        <f t="shared" si="10"/>
        <v>0.56543722673329166</v>
      </c>
    </row>
    <row r="425" spans="1:8" ht="37.5" customHeight="1" x14ac:dyDescent="0.25">
      <c r="A425" s="19" t="s">
        <v>108</v>
      </c>
      <c r="B425" s="10" t="s">
        <v>234</v>
      </c>
      <c r="C425" s="10" t="s">
        <v>124</v>
      </c>
      <c r="D425" s="20" t="s">
        <v>15</v>
      </c>
      <c r="E425" s="20" t="s">
        <v>125</v>
      </c>
      <c r="F425" s="6">
        <v>160</v>
      </c>
      <c r="G425" s="6">
        <v>0</v>
      </c>
      <c r="H425" s="47">
        <f t="shared" si="10"/>
        <v>0</v>
      </c>
    </row>
    <row r="426" spans="1:8" ht="27" customHeight="1" x14ac:dyDescent="0.25">
      <c r="A426" s="19" t="s">
        <v>108</v>
      </c>
      <c r="B426" s="10" t="s">
        <v>234</v>
      </c>
      <c r="C426" s="10" t="s">
        <v>126</v>
      </c>
      <c r="D426" s="20" t="s">
        <v>15</v>
      </c>
      <c r="E426" s="20" t="s">
        <v>127</v>
      </c>
      <c r="F426" s="6">
        <v>34850</v>
      </c>
      <c r="G426" s="6">
        <v>22332.86</v>
      </c>
      <c r="H426" s="47">
        <f t="shared" si="10"/>
        <v>0.64082812051649929</v>
      </c>
    </row>
    <row r="427" spans="1:8" ht="27" customHeight="1" x14ac:dyDescent="0.25">
      <c r="A427" s="31" t="s">
        <v>112</v>
      </c>
      <c r="B427" s="32"/>
      <c r="C427" s="32"/>
      <c r="D427" s="33"/>
      <c r="E427" s="33" t="s">
        <v>113</v>
      </c>
      <c r="F427" s="34">
        <f>F428+F430</f>
        <v>663578</v>
      </c>
      <c r="G427" s="34">
        <f>G428+G430</f>
        <v>629306.39</v>
      </c>
      <c r="H427" s="35">
        <f t="shared" si="10"/>
        <v>0.94835330586607758</v>
      </c>
    </row>
    <row r="428" spans="1:8" ht="27" customHeight="1" x14ac:dyDescent="0.25">
      <c r="A428" s="19"/>
      <c r="B428" s="10" t="s">
        <v>235</v>
      </c>
      <c r="C428" s="10"/>
      <c r="D428" s="20"/>
      <c r="E428" s="20" t="s">
        <v>264</v>
      </c>
      <c r="F428" s="6">
        <v>80000</v>
      </c>
      <c r="G428" s="6">
        <v>75952.5</v>
      </c>
      <c r="H428" s="47">
        <v>0.94940625000000001</v>
      </c>
    </row>
    <row r="429" spans="1:8" ht="24" customHeight="1" x14ac:dyDescent="0.25">
      <c r="A429" s="19" t="s">
        <v>112</v>
      </c>
      <c r="B429" s="10" t="s">
        <v>235</v>
      </c>
      <c r="C429" s="10" t="s">
        <v>117</v>
      </c>
      <c r="D429" s="20" t="s">
        <v>15</v>
      </c>
      <c r="E429" s="20" t="s">
        <v>118</v>
      </c>
      <c r="F429" s="6">
        <v>80000</v>
      </c>
      <c r="G429" s="6">
        <v>75952.5</v>
      </c>
      <c r="H429" s="47">
        <f t="shared" si="10"/>
        <v>0.94940625000000001</v>
      </c>
    </row>
    <row r="430" spans="1:8" ht="24" customHeight="1" x14ac:dyDescent="0.25">
      <c r="A430" s="19"/>
      <c r="B430" s="10" t="s">
        <v>114</v>
      </c>
      <c r="C430" s="10"/>
      <c r="D430" s="20"/>
      <c r="E430" s="20" t="s">
        <v>115</v>
      </c>
      <c r="F430" s="6">
        <f>SUM(F431:F442)</f>
        <v>583578</v>
      </c>
      <c r="G430" s="6">
        <f>SUM(G431:G442)</f>
        <v>553353.89</v>
      </c>
      <c r="H430" s="47">
        <f t="shared" si="10"/>
        <v>0.94820896264081245</v>
      </c>
    </row>
    <row r="431" spans="1:8" ht="81" customHeight="1" x14ac:dyDescent="0.25">
      <c r="A431" s="19" t="s">
        <v>112</v>
      </c>
      <c r="B431" s="10" t="s">
        <v>114</v>
      </c>
      <c r="C431" s="10" t="s">
        <v>30</v>
      </c>
      <c r="D431" s="20" t="s">
        <v>15</v>
      </c>
      <c r="E431" s="20" t="s">
        <v>236</v>
      </c>
      <c r="F431" s="6">
        <v>136000</v>
      </c>
      <c r="G431" s="6">
        <v>136000</v>
      </c>
      <c r="H431" s="47">
        <f t="shared" si="10"/>
        <v>1</v>
      </c>
    </row>
    <row r="432" spans="1:8" ht="26.25" customHeight="1" x14ac:dyDescent="0.25">
      <c r="A432" s="19" t="s">
        <v>112</v>
      </c>
      <c r="B432" s="10" t="s">
        <v>114</v>
      </c>
      <c r="C432" s="10" t="s">
        <v>152</v>
      </c>
      <c r="D432" s="20" t="s">
        <v>15</v>
      </c>
      <c r="E432" s="20" t="s">
        <v>153</v>
      </c>
      <c r="F432" s="6">
        <v>60250</v>
      </c>
      <c r="G432" s="6">
        <v>60250</v>
      </c>
      <c r="H432" s="47">
        <f t="shared" si="10"/>
        <v>1</v>
      </c>
    </row>
    <row r="433" spans="1:9" ht="27" customHeight="1" x14ac:dyDescent="0.25">
      <c r="A433" s="19" t="s">
        <v>112</v>
      </c>
      <c r="B433" s="10" t="s">
        <v>114</v>
      </c>
      <c r="C433" s="10" t="s">
        <v>154</v>
      </c>
      <c r="D433" s="20" t="s">
        <v>15</v>
      </c>
      <c r="E433" s="20" t="s">
        <v>155</v>
      </c>
      <c r="F433" s="6">
        <v>4613</v>
      </c>
      <c r="G433" s="6">
        <v>4612.4399999999996</v>
      </c>
      <c r="H433" s="47">
        <f t="shared" si="10"/>
        <v>0.99987860394537165</v>
      </c>
    </row>
    <row r="434" spans="1:9" ht="27" customHeight="1" x14ac:dyDescent="0.25">
      <c r="A434" s="19" t="s">
        <v>112</v>
      </c>
      <c r="B434" s="10" t="s">
        <v>114</v>
      </c>
      <c r="C434" s="10" t="s">
        <v>122</v>
      </c>
      <c r="D434" s="20" t="s">
        <v>15</v>
      </c>
      <c r="E434" s="20" t="s">
        <v>123</v>
      </c>
      <c r="F434" s="6">
        <v>11050</v>
      </c>
      <c r="G434" s="6">
        <v>10881.81</v>
      </c>
      <c r="H434" s="47">
        <f t="shared" si="10"/>
        <v>0.98477918552036192</v>
      </c>
    </row>
    <row r="435" spans="1:9" ht="31.5" customHeight="1" x14ac:dyDescent="0.25">
      <c r="A435" s="19" t="s">
        <v>112</v>
      </c>
      <c r="B435" s="10" t="s">
        <v>114</v>
      </c>
      <c r="C435" s="10" t="s">
        <v>124</v>
      </c>
      <c r="D435" s="20" t="s">
        <v>15</v>
      </c>
      <c r="E435" s="20" t="s">
        <v>125</v>
      </c>
      <c r="F435" s="6">
        <v>1600</v>
      </c>
      <c r="G435" s="6">
        <v>1551.7</v>
      </c>
      <c r="H435" s="47">
        <f t="shared" si="10"/>
        <v>0.96981250000000008</v>
      </c>
    </row>
    <row r="436" spans="1:9" ht="34.5" customHeight="1" x14ac:dyDescent="0.25">
      <c r="A436" s="19" t="s">
        <v>112</v>
      </c>
      <c r="B436" s="10" t="s">
        <v>114</v>
      </c>
      <c r="C436" s="10" t="s">
        <v>156</v>
      </c>
      <c r="D436" s="20" t="s">
        <v>15</v>
      </c>
      <c r="E436" s="20" t="s">
        <v>157</v>
      </c>
      <c r="F436" s="6">
        <v>1420</v>
      </c>
      <c r="G436" s="6">
        <v>1250.8800000000001</v>
      </c>
      <c r="H436" s="47">
        <f t="shared" si="10"/>
        <v>0.8809014084507043</v>
      </c>
    </row>
    <row r="437" spans="1:9" ht="27" customHeight="1" x14ac:dyDescent="0.25">
      <c r="A437" s="19" t="s">
        <v>112</v>
      </c>
      <c r="B437" s="10" t="s">
        <v>114</v>
      </c>
      <c r="C437" s="10" t="s">
        <v>126</v>
      </c>
      <c r="D437" s="20" t="s">
        <v>15</v>
      </c>
      <c r="E437" s="20" t="s">
        <v>127</v>
      </c>
      <c r="F437" s="6">
        <v>16800</v>
      </c>
      <c r="G437" s="6">
        <v>16500</v>
      </c>
      <c r="H437" s="47">
        <f t="shared" si="10"/>
        <v>0.9821428571428571</v>
      </c>
    </row>
    <row r="438" spans="1:9" ht="27" customHeight="1" x14ac:dyDescent="0.25">
      <c r="A438" s="19" t="s">
        <v>112</v>
      </c>
      <c r="B438" s="10" t="s">
        <v>114</v>
      </c>
      <c r="C438" s="10" t="s">
        <v>136</v>
      </c>
      <c r="D438" s="20" t="s">
        <v>15</v>
      </c>
      <c r="E438" s="20" t="s">
        <v>137</v>
      </c>
      <c r="F438" s="6">
        <v>14600</v>
      </c>
      <c r="G438" s="6">
        <v>13768.75</v>
      </c>
      <c r="H438" s="47">
        <f t="shared" si="10"/>
        <v>0.94306506849315064</v>
      </c>
    </row>
    <row r="439" spans="1:9" ht="27" customHeight="1" x14ac:dyDescent="0.25">
      <c r="A439" s="19" t="s">
        <v>112</v>
      </c>
      <c r="B439" s="10" t="s">
        <v>114</v>
      </c>
      <c r="C439" s="10" t="s">
        <v>142</v>
      </c>
      <c r="D439" s="20" t="s">
        <v>15</v>
      </c>
      <c r="E439" s="20" t="s">
        <v>143</v>
      </c>
      <c r="F439" s="6">
        <v>15600</v>
      </c>
      <c r="G439" s="6">
        <v>15559.23</v>
      </c>
      <c r="H439" s="47">
        <f t="shared" si="10"/>
        <v>0.99738653846153846</v>
      </c>
    </row>
    <row r="440" spans="1:9" ht="27" customHeight="1" x14ac:dyDescent="0.25">
      <c r="A440" s="19" t="s">
        <v>112</v>
      </c>
      <c r="B440" s="10" t="s">
        <v>114</v>
      </c>
      <c r="C440" s="10" t="s">
        <v>134</v>
      </c>
      <c r="D440" s="20" t="s">
        <v>15</v>
      </c>
      <c r="E440" s="20" t="s">
        <v>135</v>
      </c>
      <c r="F440" s="6">
        <v>74495</v>
      </c>
      <c r="G440" s="6">
        <v>71067.55</v>
      </c>
      <c r="H440" s="47">
        <f t="shared" si="10"/>
        <v>0.95399087187059539</v>
      </c>
    </row>
    <row r="441" spans="1:9" ht="23.25" customHeight="1" x14ac:dyDescent="0.25">
      <c r="A441" s="19" t="s">
        <v>112</v>
      </c>
      <c r="B441" s="10" t="s">
        <v>114</v>
      </c>
      <c r="C441" s="10" t="s">
        <v>158</v>
      </c>
      <c r="D441" s="20" t="s">
        <v>15</v>
      </c>
      <c r="E441" s="20" t="s">
        <v>159</v>
      </c>
      <c r="F441" s="6">
        <v>1550</v>
      </c>
      <c r="G441" s="6">
        <v>1550</v>
      </c>
      <c r="H441" s="47">
        <f t="shared" si="10"/>
        <v>1</v>
      </c>
    </row>
    <row r="442" spans="1:9" ht="23.25" customHeight="1" x14ac:dyDescent="0.25">
      <c r="A442" s="19" t="s">
        <v>112</v>
      </c>
      <c r="B442" s="10" t="s">
        <v>114</v>
      </c>
      <c r="C442" s="10" t="s">
        <v>117</v>
      </c>
      <c r="D442" s="20" t="s">
        <v>15</v>
      </c>
      <c r="E442" s="20" t="s">
        <v>118</v>
      </c>
      <c r="F442" s="6">
        <v>245600</v>
      </c>
      <c r="G442" s="6">
        <v>220361.53</v>
      </c>
      <c r="H442" s="47">
        <f t="shared" si="10"/>
        <v>0.89723750000000002</v>
      </c>
      <c r="I442" s="3"/>
    </row>
    <row r="443" spans="1:9" ht="27" customHeight="1" x14ac:dyDescent="0.25">
      <c r="A443" s="26"/>
      <c r="B443" s="9"/>
      <c r="C443" s="9"/>
      <c r="D443" s="25"/>
      <c r="E443" s="25" t="s">
        <v>116</v>
      </c>
      <c r="F443" s="5">
        <f>F5+F16+F19+F27+F41+F52+F103+F113+F137+F140+F143+F238+F262+F312+F323+F375+F413+F427</f>
        <v>30957867.629999999</v>
      </c>
      <c r="G443" s="5">
        <f>G5+G16+G19+G27+G41+G52+G103+G113+G137+G140+G143+G238+G262+G312+G323+G375+G413+G427</f>
        <v>29172172.220000003</v>
      </c>
      <c r="H443" s="40">
        <f t="shared" si="10"/>
        <v>0.94231852686554052</v>
      </c>
      <c r="I443" s="3"/>
    </row>
  </sheetData>
  <mergeCells count="1">
    <mergeCell ref="A2:H2"/>
  </mergeCells>
  <pageMargins left="0.7" right="0.7" top="1.2833333333333334" bottom="0.75" header="0.3" footer="0.3"/>
  <pageSetup paperSize="9" scale="80" orientation="portrait" r:id="rId1"/>
  <headerFooter>
    <oddHeader>&amp;R&amp;"Times New Roman,Normalny"&amp;10Tabela Nr 2 
 do Zarządzenia Nr 22/2021 
Burmistrza Kałuszyna 
 z dnia 30 marca 2021 r.</oddHeader>
    <oddFooter>&amp;CStrona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Wydatki ogółem</vt:lpstr>
      <vt:lpstr>'Wydatki ogółem'!Obszar_wydruku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Wieloletnia prognoza finansowa</dc:title>
  <dc:subject>WPF Asystent - Wykonanie WPF</dc:subject>
  <dc:creator>http://www.curulis.pl</dc:creator>
  <cp:keywords>wpf, curulis, wieloletnia prognoza finansowa, wpf asystent</cp:keywords>
  <cp:lastModifiedBy>Maria Bugno</cp:lastModifiedBy>
  <cp:lastPrinted>2021-03-16T11:39:17Z</cp:lastPrinted>
  <dcterms:created xsi:type="dcterms:W3CDTF">2021-03-17T14:05:24Z</dcterms:created>
  <dcterms:modified xsi:type="dcterms:W3CDTF">2021-03-26T12:25:12Z</dcterms:modified>
</cp:coreProperties>
</file>