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bugno\Desktop\SPRAW. 2020\Zał.1\"/>
    </mc:Choice>
  </mc:AlternateContent>
  <bookViews>
    <workbookView xWindow="0" yWindow="0" windowWidth="27075" windowHeight="11835"/>
  </bookViews>
  <sheets>
    <sheet name="Wydatki - zad. zlecone" sheetId="7" r:id="rId1"/>
  </sheets>
  <calcPr calcId="152511"/>
</workbook>
</file>

<file path=xl/calcChain.xml><?xml version="1.0" encoding="utf-8"?>
<calcChain xmlns="http://schemas.openxmlformats.org/spreadsheetml/2006/main">
  <c r="G72" i="7" l="1"/>
  <c r="G29" i="7"/>
  <c r="F29" i="7"/>
  <c r="F72" i="7"/>
  <c r="H38" i="7"/>
  <c r="G38" i="7"/>
  <c r="F38" i="7"/>
  <c r="H62" i="7"/>
  <c r="G61" i="7"/>
  <c r="F61" i="7"/>
  <c r="G34" i="7"/>
  <c r="G33" i="7" s="1"/>
  <c r="F34" i="7"/>
  <c r="F33" i="7" s="1"/>
  <c r="G30" i="7"/>
  <c r="F30" i="7"/>
  <c r="G10" i="7"/>
  <c r="F10" i="7"/>
  <c r="G11" i="7"/>
  <c r="F11" i="7"/>
  <c r="G4" i="7"/>
  <c r="F4" i="7"/>
  <c r="G5" i="7"/>
  <c r="F5" i="7"/>
  <c r="H72" i="7" l="1"/>
  <c r="H71" i="7"/>
  <c r="H70" i="7"/>
  <c r="H69" i="7"/>
  <c r="H68" i="7"/>
  <c r="H67" i="7"/>
  <c r="H66" i="7"/>
  <c r="H65" i="7"/>
  <c r="H64" i="7"/>
  <c r="H63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</calcChain>
</file>

<file path=xl/sharedStrings.xml><?xml version="1.0" encoding="utf-8"?>
<sst xmlns="http://schemas.openxmlformats.org/spreadsheetml/2006/main" count="296" uniqueCount="80">
  <si>
    <t/>
  </si>
  <si>
    <t>Wykonanie</t>
  </si>
  <si>
    <t>Dział</t>
  </si>
  <si>
    <t>Rozdział</t>
  </si>
  <si>
    <t>Paragraf</t>
  </si>
  <si>
    <t>P4</t>
  </si>
  <si>
    <t>Opis</t>
  </si>
  <si>
    <t>Plan</t>
  </si>
  <si>
    <t>Wykonanie planu</t>
  </si>
  <si>
    <t>010</t>
  </si>
  <si>
    <t>Rolnictwo i łowiectwo</t>
  </si>
  <si>
    <t>0</t>
  </si>
  <si>
    <t>01095</t>
  </si>
  <si>
    <t>Pozostała działalność</t>
  </si>
  <si>
    <t>750</t>
  </si>
  <si>
    <t>Administracja publiczna</t>
  </si>
  <si>
    <t>75011</t>
  </si>
  <si>
    <t>Urzędy wojewódzkie</t>
  </si>
  <si>
    <t>75056</t>
  </si>
  <si>
    <t>Spis powszechny i inne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</si>
  <si>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</si>
  <si>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</si>
  <si>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</si>
  <si>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</si>
  <si>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75107</t>
  </si>
  <si>
    <t>Wybory Prezydenta Rzeczypospolitej Polskiej</t>
  </si>
  <si>
    <t>801</t>
  </si>
  <si>
    <t>Oświata i wychowanie</t>
  </si>
  <si>
    <t>80153</t>
  </si>
  <si>
    <t>Zapewnienie uczniom prawa do bezpłatnego dostępu do podręczników, materiałów edukacyjnych lub materiałów ćwiczeniowych</t>
  </si>
  <si>
    <t>852</t>
  </si>
  <si>
    <t>Pomoc społeczna</t>
  </si>
  <si>
    <t>85215</t>
  </si>
  <si>
    <t>Dodatki mieszkaniowe</t>
  </si>
  <si>
    <t>855</t>
  </si>
  <si>
    <t>Rodzina</t>
  </si>
  <si>
    <t>85501</t>
  </si>
  <si>
    <t>Świadczenie wychowawcze</t>
  </si>
  <si>
    <t>85502</t>
  </si>
  <si>
    <t>Świadczenia rodzinne, świadczenie z funduszu alimentacyjnego oraz składki na ubezpieczenia emerytalne i rentowe z ubezpieczenia społecznego</t>
  </si>
  <si>
    <t>85503</t>
  </si>
  <si>
    <t>Karta Dużej Rodziny</t>
  </si>
  <si>
    <t>85504</t>
  </si>
  <si>
    <t>Wspieranie rodziny</t>
  </si>
  <si>
    <t>85513</t>
  </si>
  <si>
    <t>Składki na ubezpieczenie zdrowotne opłacane za osoby pobierające niektóre świadczenia rodzinne oraz za osoby pobierające zasiłki dla opiekunów</t>
  </si>
  <si>
    <t>Razem</t>
  </si>
  <si>
    <t>411</t>
  </si>
  <si>
    <t>Składki na ubezpieczenia społeczne</t>
  </si>
  <si>
    <t>412</t>
  </si>
  <si>
    <t>Składki na Fundusz Pracy oraz Solidarnościowy Fundusz Wsparcia Osób Niepełnosprawnych</t>
  </si>
  <si>
    <t>417</t>
  </si>
  <si>
    <t>Wynagrodzenia bezosobowe</t>
  </si>
  <si>
    <t>443</t>
  </si>
  <si>
    <t>Różne opłaty i składki</t>
  </si>
  <si>
    <t>430</t>
  </si>
  <si>
    <t>Zakup usług pozostałych</t>
  </si>
  <si>
    <t>421</t>
  </si>
  <si>
    <t>Zakup materiałów i wyposażenia</t>
  </si>
  <si>
    <t>426</t>
  </si>
  <si>
    <t>Zakup energii</t>
  </si>
  <si>
    <t>401</t>
  </si>
  <si>
    <t>Wynagrodzenia osobowe pracowników</t>
  </si>
  <si>
    <t>404</t>
  </si>
  <si>
    <t>Dodatkowe wynagrodzenie roczne</t>
  </si>
  <si>
    <t>444</t>
  </si>
  <si>
    <t>Odpisy na zakładowy fundusz świadczeń socjalnych</t>
  </si>
  <si>
    <t>303</t>
  </si>
  <si>
    <t xml:space="preserve">Różne wydatki na rzecz osób fizycznych </t>
  </si>
  <si>
    <t>428</t>
  </si>
  <si>
    <t>Zakup usług zdrowotnych</t>
  </si>
  <si>
    <t>436</t>
  </si>
  <si>
    <t>Opłaty z tytułu zakupu usług telekomunikacyjnych</t>
  </si>
  <si>
    <t>424</t>
  </si>
  <si>
    <t>Zakup środków dydaktycznych i książek</t>
  </si>
  <si>
    <t>413</t>
  </si>
  <si>
    <t>Składki na ubezpieczenie zdrowotne</t>
  </si>
  <si>
    <t>311</t>
  </si>
  <si>
    <t>Świadczenia społeczne</t>
  </si>
  <si>
    <t>Wykonanie  wydatków  z zakresu administracji rządowej zleconych gminie za 2020 rok.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</si>
</sst>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EAEAEA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3" fontId="1" fillId="4" borderId="1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3" fillId="3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4" borderId="1" xfId="0" applyNumberFormat="1" applyFont="1" applyFill="1" applyBorder="1" applyAlignment="1">
      <alignment horizontal="right" vertical="center" wrapText="1"/>
    </xf>
    <xf numFmtId="10" fontId="4" fillId="6" borderId="1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right"/>
    </xf>
    <xf numFmtId="4" fontId="2" fillId="0" borderId="0" xfId="0" applyNumberFormat="1" applyFont="1"/>
    <xf numFmtId="10" fontId="2" fillId="5" borderId="0" xfId="0" applyNumberFormat="1" applyFont="1" applyFill="1"/>
    <xf numFmtId="10" fontId="2" fillId="7" borderId="0" xfId="0" applyNumberFormat="1" applyFont="1" applyFill="1"/>
    <xf numFmtId="10" fontId="1" fillId="7" borderId="1" xfId="0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view="pageLayout" zoomScaleNormal="100" workbookViewId="0">
      <selection activeCell="F14" sqref="F14"/>
    </sheetView>
  </sheetViews>
  <sheetFormatPr defaultRowHeight="15.75" x14ac:dyDescent="0.25"/>
  <cols>
    <col min="1" max="1" width="7.140625" style="16" customWidth="1"/>
    <col min="2" max="3" width="7.7109375" style="16" customWidth="1"/>
    <col min="4" max="4" width="4.28515625" style="15" customWidth="1"/>
    <col min="5" max="5" width="48.42578125" style="15" customWidth="1"/>
    <col min="6" max="7" width="14.28515625" style="17" customWidth="1"/>
    <col min="8" max="8" width="12.85546875" style="19" customWidth="1"/>
    <col min="9" max="16384" width="9.140625" style="15"/>
  </cols>
  <sheetData>
    <row r="1" spans="1:8" ht="27" customHeight="1" x14ac:dyDescent="0.25">
      <c r="H1" s="18"/>
    </row>
    <row r="2" spans="1:8" ht="31.5" customHeight="1" x14ac:dyDescent="0.25">
      <c r="B2" s="21" t="s">
        <v>79</v>
      </c>
      <c r="C2" s="21"/>
      <c r="D2" s="21"/>
      <c r="E2" s="21"/>
      <c r="F2" s="21"/>
      <c r="G2" s="21"/>
      <c r="H2" s="18"/>
    </row>
    <row r="3" spans="1:8" s="9" customFormat="1" ht="25.5" x14ac:dyDescent="0.2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8" t="s">
        <v>7</v>
      </c>
      <c r="G3" s="8" t="s">
        <v>1</v>
      </c>
      <c r="H3" s="13" t="s">
        <v>8</v>
      </c>
    </row>
    <row r="4" spans="1:8" ht="27" customHeight="1" x14ac:dyDescent="0.25">
      <c r="A4" s="10" t="s">
        <v>9</v>
      </c>
      <c r="B4" s="10"/>
      <c r="C4" s="10"/>
      <c r="D4" s="2"/>
      <c r="E4" s="2" t="s">
        <v>10</v>
      </c>
      <c r="F4" s="3">
        <f>F5</f>
        <v>228075.99</v>
      </c>
      <c r="G4" s="3">
        <f>G5</f>
        <v>228075.99</v>
      </c>
      <c r="H4" s="14">
        <f t="shared" ref="H4:H13" si="0">IF($F4=0,0,$G4/$F4)</f>
        <v>1</v>
      </c>
    </row>
    <row r="5" spans="1:8" ht="21.75" customHeight="1" x14ac:dyDescent="0.25">
      <c r="A5" s="11"/>
      <c r="B5" s="11" t="s">
        <v>12</v>
      </c>
      <c r="C5" s="11"/>
      <c r="D5" s="4"/>
      <c r="E5" s="4" t="s">
        <v>13</v>
      </c>
      <c r="F5" s="5">
        <f>SUM(F6:F9)</f>
        <v>228075.99</v>
      </c>
      <c r="G5" s="5">
        <f>SUM(G6:G9)</f>
        <v>228075.99</v>
      </c>
      <c r="H5" s="20">
        <f t="shared" si="0"/>
        <v>1</v>
      </c>
    </row>
    <row r="6" spans="1:8" ht="21.75" customHeight="1" x14ac:dyDescent="0.25">
      <c r="A6" s="12" t="s">
        <v>0</v>
      </c>
      <c r="B6" s="12" t="s">
        <v>0</v>
      </c>
      <c r="C6" s="12" t="s">
        <v>47</v>
      </c>
      <c r="D6" s="6" t="s">
        <v>11</v>
      </c>
      <c r="E6" s="6" t="s">
        <v>48</v>
      </c>
      <c r="F6" s="7">
        <v>639.70000000000005</v>
      </c>
      <c r="G6" s="7">
        <v>639.70000000000005</v>
      </c>
      <c r="H6" s="20">
        <f t="shared" si="0"/>
        <v>1</v>
      </c>
    </row>
    <row r="7" spans="1:8" ht="40.5" customHeight="1" x14ac:dyDescent="0.25">
      <c r="A7" s="12" t="s">
        <v>0</v>
      </c>
      <c r="B7" s="12" t="s">
        <v>0</v>
      </c>
      <c r="C7" s="12" t="s">
        <v>49</v>
      </c>
      <c r="D7" s="6" t="s">
        <v>11</v>
      </c>
      <c r="E7" s="6" t="s">
        <v>50</v>
      </c>
      <c r="F7" s="7">
        <v>91.64</v>
      </c>
      <c r="G7" s="7">
        <v>91.64</v>
      </c>
      <c r="H7" s="20">
        <f t="shared" si="0"/>
        <v>1</v>
      </c>
    </row>
    <row r="8" spans="1:8" ht="21.75" customHeight="1" x14ac:dyDescent="0.25">
      <c r="A8" s="12" t="s">
        <v>0</v>
      </c>
      <c r="B8" s="12" t="s">
        <v>0</v>
      </c>
      <c r="C8" s="12" t="s">
        <v>51</v>
      </c>
      <c r="D8" s="6" t="s">
        <v>11</v>
      </c>
      <c r="E8" s="6" t="s">
        <v>52</v>
      </c>
      <c r="F8" s="7">
        <v>3740.74</v>
      </c>
      <c r="G8" s="7">
        <v>3740.74</v>
      </c>
      <c r="H8" s="20">
        <f t="shared" si="0"/>
        <v>1</v>
      </c>
    </row>
    <row r="9" spans="1:8" ht="21.75" customHeight="1" x14ac:dyDescent="0.25">
      <c r="A9" s="12" t="s">
        <v>0</v>
      </c>
      <c r="B9" s="12" t="s">
        <v>0</v>
      </c>
      <c r="C9" s="12" t="s">
        <v>53</v>
      </c>
      <c r="D9" s="6" t="s">
        <v>11</v>
      </c>
      <c r="E9" s="6" t="s">
        <v>54</v>
      </c>
      <c r="F9" s="7">
        <v>223603.91</v>
      </c>
      <c r="G9" s="7">
        <v>223603.91</v>
      </c>
      <c r="H9" s="20">
        <f t="shared" si="0"/>
        <v>1</v>
      </c>
    </row>
    <row r="10" spans="1:8" ht="27" customHeight="1" x14ac:dyDescent="0.25">
      <c r="A10" s="10" t="s">
        <v>14</v>
      </c>
      <c r="B10" s="10"/>
      <c r="C10" s="10"/>
      <c r="D10" s="2"/>
      <c r="E10" s="2" t="s">
        <v>15</v>
      </c>
      <c r="F10" s="3">
        <f>F11+F14</f>
        <v>81692</v>
      </c>
      <c r="G10" s="3">
        <f>G11+G14</f>
        <v>75616.88</v>
      </c>
      <c r="H10" s="14">
        <f t="shared" si="0"/>
        <v>0.92563384419527006</v>
      </c>
    </row>
    <row r="11" spans="1:8" ht="27" customHeight="1" x14ac:dyDescent="0.25">
      <c r="A11" s="11"/>
      <c r="B11" s="11" t="s">
        <v>16</v>
      </c>
      <c r="C11" s="11"/>
      <c r="D11" s="4"/>
      <c r="E11" s="4" t="s">
        <v>17</v>
      </c>
      <c r="F11" s="5">
        <f>F12+F13</f>
        <v>54367</v>
      </c>
      <c r="G11" s="5">
        <f>G12+G13</f>
        <v>54367</v>
      </c>
      <c r="H11" s="20">
        <f t="shared" si="0"/>
        <v>1</v>
      </c>
    </row>
    <row r="12" spans="1:8" ht="27" customHeight="1" x14ac:dyDescent="0.25">
      <c r="A12" s="12" t="s">
        <v>0</v>
      </c>
      <c r="B12" s="12" t="s">
        <v>0</v>
      </c>
      <c r="C12" s="12" t="s">
        <v>61</v>
      </c>
      <c r="D12" s="6" t="s">
        <v>11</v>
      </c>
      <c r="E12" s="6" t="s">
        <v>62</v>
      </c>
      <c r="F12" s="7">
        <v>53167</v>
      </c>
      <c r="G12" s="7">
        <v>53167</v>
      </c>
      <c r="H12" s="20">
        <f t="shared" si="0"/>
        <v>1</v>
      </c>
    </row>
    <row r="13" spans="1:8" ht="24.75" customHeight="1" x14ac:dyDescent="0.25">
      <c r="A13" s="12" t="s">
        <v>0</v>
      </c>
      <c r="B13" s="12" t="s">
        <v>0</v>
      </c>
      <c r="C13" s="12" t="s">
        <v>55</v>
      </c>
      <c r="D13" s="6" t="s">
        <v>11</v>
      </c>
      <c r="E13" s="6" t="s">
        <v>56</v>
      </c>
      <c r="F13" s="7">
        <v>1200</v>
      </c>
      <c r="G13" s="7">
        <v>1200</v>
      </c>
      <c r="H13" s="20">
        <f t="shared" si="0"/>
        <v>1</v>
      </c>
    </row>
    <row r="14" spans="1:8" ht="27" customHeight="1" x14ac:dyDescent="0.25">
      <c r="A14" s="11"/>
      <c r="B14" s="11" t="s">
        <v>18</v>
      </c>
      <c r="C14" s="11"/>
      <c r="D14" s="4"/>
      <c r="E14" s="4" t="s">
        <v>19</v>
      </c>
      <c r="F14" s="5">
        <v>27325</v>
      </c>
      <c r="G14" s="5">
        <v>21249.88</v>
      </c>
      <c r="H14" s="20">
        <f t="shared" ref="H14:H29" si="1">IF($F14=0,0,$G14/$F14)</f>
        <v>0.77767172918572736</v>
      </c>
    </row>
    <row r="15" spans="1:8" ht="27" customHeight="1" x14ac:dyDescent="0.25">
      <c r="A15" s="12" t="s">
        <v>0</v>
      </c>
      <c r="B15" s="12" t="s">
        <v>0</v>
      </c>
      <c r="C15" s="12" t="s">
        <v>61</v>
      </c>
      <c r="D15" s="6" t="s">
        <v>11</v>
      </c>
      <c r="E15" s="6" t="s">
        <v>62</v>
      </c>
      <c r="F15" s="7">
        <v>22032</v>
      </c>
      <c r="G15" s="7">
        <v>17108.32</v>
      </c>
      <c r="H15" s="20">
        <f t="shared" si="1"/>
        <v>0.77652142338416852</v>
      </c>
    </row>
    <row r="16" spans="1:8" ht="27" customHeight="1" x14ac:dyDescent="0.25">
      <c r="A16" s="12" t="s">
        <v>0</v>
      </c>
      <c r="B16" s="12" t="s">
        <v>0</v>
      </c>
      <c r="C16" s="12" t="s">
        <v>47</v>
      </c>
      <c r="D16" s="6" t="s">
        <v>11</v>
      </c>
      <c r="E16" s="6" t="s">
        <v>48</v>
      </c>
      <c r="F16" s="7">
        <v>3767</v>
      </c>
      <c r="G16" s="7">
        <v>2941.19</v>
      </c>
      <c r="H16" s="20">
        <f t="shared" si="1"/>
        <v>0.78077780727369261</v>
      </c>
    </row>
    <row r="17" spans="1:8" ht="34.5" customHeight="1" x14ac:dyDescent="0.25">
      <c r="A17" s="12" t="s">
        <v>0</v>
      </c>
      <c r="B17" s="12" t="s">
        <v>0</v>
      </c>
      <c r="C17" s="12" t="s">
        <v>49</v>
      </c>
      <c r="D17" s="6" t="s">
        <v>11</v>
      </c>
      <c r="E17" s="6" t="s">
        <v>50</v>
      </c>
      <c r="F17" s="7">
        <v>540</v>
      </c>
      <c r="G17" s="7">
        <v>214.37</v>
      </c>
      <c r="H17" s="20">
        <f t="shared" si="1"/>
        <v>0.39698148148148149</v>
      </c>
    </row>
    <row r="18" spans="1:8" ht="25.5" customHeight="1" x14ac:dyDescent="0.25">
      <c r="A18" s="12" t="s">
        <v>0</v>
      </c>
      <c r="B18" s="12" t="s">
        <v>0</v>
      </c>
      <c r="C18" s="12" t="s">
        <v>57</v>
      </c>
      <c r="D18" s="6" t="s">
        <v>11</v>
      </c>
      <c r="E18" s="6" t="s">
        <v>58</v>
      </c>
      <c r="F18" s="7">
        <v>986</v>
      </c>
      <c r="G18" s="7">
        <v>986</v>
      </c>
      <c r="H18" s="20">
        <f t="shared" si="1"/>
        <v>1</v>
      </c>
    </row>
    <row r="19" spans="1:8" ht="48.75" customHeight="1" x14ac:dyDescent="0.25">
      <c r="A19" s="10" t="s">
        <v>20</v>
      </c>
      <c r="B19" s="10"/>
      <c r="C19" s="10"/>
      <c r="D19" s="2"/>
      <c r="E19" s="2" t="s">
        <v>21</v>
      </c>
      <c r="F19" s="3">
        <v>53643</v>
      </c>
      <c r="G19" s="3">
        <v>53293</v>
      </c>
      <c r="H19" s="14">
        <f t="shared" si="1"/>
        <v>0.99347538355423826</v>
      </c>
    </row>
    <row r="20" spans="1:8" ht="40.5" customHeight="1" x14ac:dyDescent="0.25">
      <c r="A20" s="11"/>
      <c r="B20" s="11" t="s">
        <v>22</v>
      </c>
      <c r="C20" s="11"/>
      <c r="D20" s="4"/>
      <c r="E20" s="4" t="s">
        <v>23</v>
      </c>
      <c r="F20" s="5">
        <v>1191</v>
      </c>
      <c r="G20" s="5">
        <v>1191</v>
      </c>
      <c r="H20" s="20">
        <f t="shared" si="1"/>
        <v>1</v>
      </c>
    </row>
    <row r="21" spans="1:8" ht="23.25" customHeight="1" x14ac:dyDescent="0.25">
      <c r="A21" s="12" t="s">
        <v>0</v>
      </c>
      <c r="B21" s="12" t="s">
        <v>0</v>
      </c>
      <c r="C21" s="12" t="s">
        <v>55</v>
      </c>
      <c r="D21" s="6" t="s">
        <v>11</v>
      </c>
      <c r="E21" s="6" t="s">
        <v>56</v>
      </c>
      <c r="F21" s="7">
        <v>1191</v>
      </c>
      <c r="G21" s="7">
        <v>1191</v>
      </c>
      <c r="H21" s="20">
        <f t="shared" si="1"/>
        <v>1</v>
      </c>
    </row>
    <row r="22" spans="1:8" ht="27" customHeight="1" x14ac:dyDescent="0.25">
      <c r="A22" s="11"/>
      <c r="B22" s="11" t="s">
        <v>24</v>
      </c>
      <c r="C22" s="11"/>
      <c r="D22" s="4"/>
      <c r="E22" s="4" t="s">
        <v>25</v>
      </c>
      <c r="F22" s="5">
        <v>52452</v>
      </c>
      <c r="G22" s="5">
        <v>52102</v>
      </c>
      <c r="H22" s="20">
        <f t="shared" si="1"/>
        <v>0.99332723251734922</v>
      </c>
    </row>
    <row r="23" spans="1:8" ht="27" customHeight="1" x14ac:dyDescent="0.25">
      <c r="A23" s="12" t="s">
        <v>0</v>
      </c>
      <c r="B23" s="12" t="s">
        <v>0</v>
      </c>
      <c r="C23" s="12" t="s">
        <v>67</v>
      </c>
      <c r="D23" s="6" t="s">
        <v>11</v>
      </c>
      <c r="E23" s="6" t="s">
        <v>68</v>
      </c>
      <c r="F23" s="7">
        <v>30700</v>
      </c>
      <c r="G23" s="7">
        <v>30350</v>
      </c>
      <c r="H23" s="20">
        <f t="shared" si="1"/>
        <v>0.98859934853420195</v>
      </c>
    </row>
    <row r="24" spans="1:8" ht="24" customHeight="1" x14ac:dyDescent="0.25">
      <c r="A24" s="12" t="s">
        <v>0</v>
      </c>
      <c r="B24" s="12" t="s">
        <v>0</v>
      </c>
      <c r="C24" s="12" t="s">
        <v>47</v>
      </c>
      <c r="D24" s="6" t="s">
        <v>11</v>
      </c>
      <c r="E24" s="6" t="s">
        <v>48</v>
      </c>
      <c r="F24" s="7">
        <v>1102.0999999999999</v>
      </c>
      <c r="G24" s="7">
        <v>1102.0999999999999</v>
      </c>
      <c r="H24" s="20">
        <f t="shared" si="1"/>
        <v>1</v>
      </c>
    </row>
    <row r="25" spans="1:8" ht="39" customHeight="1" x14ac:dyDescent="0.25">
      <c r="A25" s="12" t="s">
        <v>0</v>
      </c>
      <c r="B25" s="12" t="s">
        <v>0</v>
      </c>
      <c r="C25" s="12" t="s">
        <v>49</v>
      </c>
      <c r="D25" s="6" t="s">
        <v>11</v>
      </c>
      <c r="E25" s="6" t="s">
        <v>50</v>
      </c>
      <c r="F25" s="7">
        <v>157.91</v>
      </c>
      <c r="G25" s="7">
        <v>157.91</v>
      </c>
      <c r="H25" s="20">
        <f t="shared" si="1"/>
        <v>1</v>
      </c>
    </row>
    <row r="26" spans="1:8" ht="24" customHeight="1" x14ac:dyDescent="0.25">
      <c r="A26" s="12" t="s">
        <v>0</v>
      </c>
      <c r="B26" s="12" t="s">
        <v>0</v>
      </c>
      <c r="C26" s="12" t="s">
        <v>51</v>
      </c>
      <c r="D26" s="6" t="s">
        <v>11</v>
      </c>
      <c r="E26" s="6" t="s">
        <v>52</v>
      </c>
      <c r="F26" s="7">
        <v>9745</v>
      </c>
      <c r="G26" s="7">
        <v>9745</v>
      </c>
      <c r="H26" s="20">
        <f t="shared" si="1"/>
        <v>1</v>
      </c>
    </row>
    <row r="27" spans="1:8" ht="24" customHeight="1" x14ac:dyDescent="0.25">
      <c r="A27" s="12" t="s">
        <v>0</v>
      </c>
      <c r="B27" s="12" t="s">
        <v>0</v>
      </c>
      <c r="C27" s="12" t="s">
        <v>57</v>
      </c>
      <c r="D27" s="6" t="s">
        <v>11</v>
      </c>
      <c r="E27" s="6" t="s">
        <v>58</v>
      </c>
      <c r="F27" s="7">
        <v>9058.66</v>
      </c>
      <c r="G27" s="7">
        <v>9058.66</v>
      </c>
      <c r="H27" s="20">
        <f t="shared" si="1"/>
        <v>1</v>
      </c>
    </row>
    <row r="28" spans="1:8" ht="24" customHeight="1" x14ac:dyDescent="0.25">
      <c r="A28" s="12" t="s">
        <v>0</v>
      </c>
      <c r="B28" s="12" t="s">
        <v>0</v>
      </c>
      <c r="C28" s="12" t="s">
        <v>55</v>
      </c>
      <c r="D28" s="6" t="s">
        <v>11</v>
      </c>
      <c r="E28" s="6" t="s">
        <v>56</v>
      </c>
      <c r="F28" s="7">
        <v>1688.33</v>
      </c>
      <c r="G28" s="7">
        <v>1688.33</v>
      </c>
      <c r="H28" s="20">
        <f t="shared" si="1"/>
        <v>1</v>
      </c>
    </row>
    <row r="29" spans="1:8" ht="27" customHeight="1" x14ac:dyDescent="0.25">
      <c r="A29" s="10" t="s">
        <v>26</v>
      </c>
      <c r="B29" s="10"/>
      <c r="C29" s="10"/>
      <c r="D29" s="2"/>
      <c r="E29" s="2" t="s">
        <v>27</v>
      </c>
      <c r="F29" s="3">
        <f>F30</f>
        <v>59020</v>
      </c>
      <c r="G29" s="3">
        <f>G30</f>
        <v>58937.53</v>
      </c>
      <c r="H29" s="14">
        <f t="shared" si="1"/>
        <v>0.99860267705862416</v>
      </c>
    </row>
    <row r="30" spans="1:8" ht="48" customHeight="1" x14ac:dyDescent="0.25">
      <c r="A30" s="11"/>
      <c r="B30" s="11" t="s">
        <v>28</v>
      </c>
      <c r="C30" s="11"/>
      <c r="D30" s="4"/>
      <c r="E30" s="4" t="s">
        <v>29</v>
      </c>
      <c r="F30" s="5">
        <f>F31+F32</f>
        <v>59020</v>
      </c>
      <c r="G30" s="5">
        <f>G31+G32</f>
        <v>58937.53</v>
      </c>
      <c r="H30" s="20">
        <f t="shared" ref="H30:H37" si="2">IF($F30=0,0,$G30/$F30)</f>
        <v>0.99860267705862416</v>
      </c>
    </row>
    <row r="31" spans="1:8" ht="27" customHeight="1" x14ac:dyDescent="0.25">
      <c r="A31" s="12" t="s">
        <v>0</v>
      </c>
      <c r="B31" s="12" t="s">
        <v>0</v>
      </c>
      <c r="C31" s="12" t="s">
        <v>57</v>
      </c>
      <c r="D31" s="6" t="s">
        <v>11</v>
      </c>
      <c r="E31" s="6" t="s">
        <v>58</v>
      </c>
      <c r="F31" s="7">
        <v>584.75</v>
      </c>
      <c r="G31" s="7">
        <v>584.34</v>
      </c>
      <c r="H31" s="20">
        <f t="shared" si="2"/>
        <v>0.99929884566053873</v>
      </c>
    </row>
    <row r="32" spans="1:8" ht="27" customHeight="1" x14ac:dyDescent="0.25">
      <c r="A32" s="12" t="s">
        <v>0</v>
      </c>
      <c r="B32" s="12" t="s">
        <v>0</v>
      </c>
      <c r="C32" s="12" t="s">
        <v>73</v>
      </c>
      <c r="D32" s="6" t="s">
        <v>11</v>
      </c>
      <c r="E32" s="6" t="s">
        <v>74</v>
      </c>
      <c r="F32" s="7">
        <v>58435.25</v>
      </c>
      <c r="G32" s="7">
        <v>58353.19</v>
      </c>
      <c r="H32" s="20">
        <f t="shared" si="2"/>
        <v>0.99859571063698715</v>
      </c>
    </row>
    <row r="33" spans="1:8" ht="27" customHeight="1" x14ac:dyDescent="0.25">
      <c r="A33" s="10" t="s">
        <v>30</v>
      </c>
      <c r="B33" s="10"/>
      <c r="C33" s="10"/>
      <c r="D33" s="2"/>
      <c r="E33" s="2" t="s">
        <v>31</v>
      </c>
      <c r="F33" s="3">
        <f>F34</f>
        <v>750</v>
      </c>
      <c r="G33" s="3">
        <f>G34</f>
        <v>718.63999999999987</v>
      </c>
      <c r="H33" s="14">
        <f t="shared" si="2"/>
        <v>0.95818666666666652</v>
      </c>
    </row>
    <row r="34" spans="1:8" ht="27" customHeight="1" x14ac:dyDescent="0.25">
      <c r="A34" s="11"/>
      <c r="B34" s="11" t="s">
        <v>32</v>
      </c>
      <c r="C34" s="11"/>
      <c r="D34" s="4"/>
      <c r="E34" s="4" t="s">
        <v>33</v>
      </c>
      <c r="F34" s="5">
        <f>F35+F36+F37</f>
        <v>750</v>
      </c>
      <c r="G34" s="5">
        <f>G35+G36+G37</f>
        <v>718.63999999999987</v>
      </c>
      <c r="H34" s="20">
        <f t="shared" si="2"/>
        <v>0.95818666666666652</v>
      </c>
    </row>
    <row r="35" spans="1:8" ht="27" customHeight="1" x14ac:dyDescent="0.25">
      <c r="A35" s="12" t="s">
        <v>0</v>
      </c>
      <c r="B35" s="12" t="s">
        <v>0</v>
      </c>
      <c r="C35" s="12" t="s">
        <v>77</v>
      </c>
      <c r="D35" s="6" t="s">
        <v>11</v>
      </c>
      <c r="E35" s="6" t="s">
        <v>78</v>
      </c>
      <c r="F35" s="7">
        <v>735.29</v>
      </c>
      <c r="G35" s="7">
        <v>704.56</v>
      </c>
      <c r="H35" s="20">
        <f t="shared" si="2"/>
        <v>0.95820696595900934</v>
      </c>
    </row>
    <row r="36" spans="1:8" ht="27" customHeight="1" x14ac:dyDescent="0.25">
      <c r="A36" s="12" t="s">
        <v>0</v>
      </c>
      <c r="B36" s="12" t="s">
        <v>0</v>
      </c>
      <c r="C36" s="12" t="s">
        <v>55</v>
      </c>
      <c r="D36" s="6" t="s">
        <v>11</v>
      </c>
      <c r="E36" s="6" t="s">
        <v>56</v>
      </c>
      <c r="F36" s="7">
        <v>1.37</v>
      </c>
      <c r="G36" s="7">
        <v>0.93</v>
      </c>
      <c r="H36" s="20">
        <f t="shared" si="2"/>
        <v>0.67883211678832112</v>
      </c>
    </row>
    <row r="37" spans="1:8" ht="27" customHeight="1" x14ac:dyDescent="0.25">
      <c r="A37" s="12" t="s">
        <v>0</v>
      </c>
      <c r="B37" s="12" t="s">
        <v>0</v>
      </c>
      <c r="C37" s="12" t="s">
        <v>71</v>
      </c>
      <c r="D37" s="6" t="s">
        <v>11</v>
      </c>
      <c r="E37" s="6" t="s">
        <v>72</v>
      </c>
      <c r="F37" s="7">
        <v>13.34</v>
      </c>
      <c r="G37" s="7">
        <v>13.15</v>
      </c>
      <c r="H37" s="20">
        <f t="shared" si="2"/>
        <v>0.9857571214392804</v>
      </c>
    </row>
    <row r="38" spans="1:8" ht="27" customHeight="1" x14ac:dyDescent="0.25">
      <c r="A38" s="10" t="s">
        <v>34</v>
      </c>
      <c r="B38" s="10"/>
      <c r="C38" s="10"/>
      <c r="D38" s="2"/>
      <c r="E38" s="2" t="s">
        <v>35</v>
      </c>
      <c r="F38" s="3">
        <f>F39+F51+F59+F61+F70</f>
        <v>8897389</v>
      </c>
      <c r="G38" s="3">
        <f>G39+G51+G59+G61+G70</f>
        <v>8891417.6799999978</v>
      </c>
      <c r="H38" s="14">
        <f t="shared" ref="H38:H53" si="3">IF($F38=0,0,$G38/$F38)</f>
        <v>0.99932886827809797</v>
      </c>
    </row>
    <row r="39" spans="1:8" ht="27" customHeight="1" x14ac:dyDescent="0.25">
      <c r="A39" s="11"/>
      <c r="B39" s="11" t="s">
        <v>36</v>
      </c>
      <c r="C39" s="11"/>
      <c r="D39" s="4"/>
      <c r="E39" s="4" t="s">
        <v>37</v>
      </c>
      <c r="F39" s="5">
        <v>6272341</v>
      </c>
      <c r="G39" s="5">
        <v>6270289.5999999996</v>
      </c>
      <c r="H39" s="20">
        <f t="shared" si="3"/>
        <v>0.99967294507744386</v>
      </c>
    </row>
    <row r="40" spans="1:8" ht="26.25" customHeight="1" x14ac:dyDescent="0.25">
      <c r="A40" s="12" t="s">
        <v>0</v>
      </c>
      <c r="B40" s="12" t="s">
        <v>0</v>
      </c>
      <c r="C40" s="12" t="s">
        <v>77</v>
      </c>
      <c r="D40" s="6" t="s">
        <v>11</v>
      </c>
      <c r="E40" s="6" t="s">
        <v>78</v>
      </c>
      <c r="F40" s="7">
        <v>6222094.0999999996</v>
      </c>
      <c r="G40" s="7">
        <v>6222094.0999999996</v>
      </c>
      <c r="H40" s="20">
        <f t="shared" si="3"/>
        <v>1</v>
      </c>
    </row>
    <row r="41" spans="1:8" ht="27" customHeight="1" x14ac:dyDescent="0.25">
      <c r="A41" s="12" t="s">
        <v>0</v>
      </c>
      <c r="B41" s="12" t="s">
        <v>0</v>
      </c>
      <c r="C41" s="12" t="s">
        <v>61</v>
      </c>
      <c r="D41" s="6" t="s">
        <v>11</v>
      </c>
      <c r="E41" s="6" t="s">
        <v>62</v>
      </c>
      <c r="F41" s="7">
        <v>35963.9</v>
      </c>
      <c r="G41" s="7">
        <v>34899.39</v>
      </c>
      <c r="H41" s="20">
        <f t="shared" si="3"/>
        <v>0.97040059615336483</v>
      </c>
    </row>
    <row r="42" spans="1:8" ht="25.5" customHeight="1" x14ac:dyDescent="0.25">
      <c r="A42" s="12" t="s">
        <v>0</v>
      </c>
      <c r="B42" s="12" t="s">
        <v>0</v>
      </c>
      <c r="C42" s="12" t="s">
        <v>63</v>
      </c>
      <c r="D42" s="6" t="s">
        <v>11</v>
      </c>
      <c r="E42" s="6" t="s">
        <v>64</v>
      </c>
      <c r="F42" s="7">
        <v>2807.4</v>
      </c>
      <c r="G42" s="7">
        <v>2807.4</v>
      </c>
      <c r="H42" s="20">
        <f t="shared" si="3"/>
        <v>1</v>
      </c>
    </row>
    <row r="43" spans="1:8" ht="27" customHeight="1" x14ac:dyDescent="0.25">
      <c r="A43" s="12" t="s">
        <v>0</v>
      </c>
      <c r="B43" s="12" t="s">
        <v>0</v>
      </c>
      <c r="C43" s="12" t="s">
        <v>47</v>
      </c>
      <c r="D43" s="6" t="s">
        <v>11</v>
      </c>
      <c r="E43" s="6" t="s">
        <v>48</v>
      </c>
      <c r="F43" s="7">
        <v>6573.34</v>
      </c>
      <c r="G43" s="7">
        <v>5707.89</v>
      </c>
      <c r="H43" s="20">
        <f t="shared" si="3"/>
        <v>0.86833938302293812</v>
      </c>
    </row>
    <row r="44" spans="1:8" ht="32.25" customHeight="1" x14ac:dyDescent="0.25">
      <c r="A44" s="12" t="s">
        <v>0</v>
      </c>
      <c r="B44" s="12" t="s">
        <v>0</v>
      </c>
      <c r="C44" s="12" t="s">
        <v>49</v>
      </c>
      <c r="D44" s="6" t="s">
        <v>11</v>
      </c>
      <c r="E44" s="6" t="s">
        <v>50</v>
      </c>
      <c r="F44" s="7">
        <v>934</v>
      </c>
      <c r="G44" s="7">
        <v>812.56</v>
      </c>
      <c r="H44" s="20">
        <f t="shared" si="3"/>
        <v>0.86997858672376871</v>
      </c>
    </row>
    <row r="45" spans="1:8" ht="22.5" customHeight="1" x14ac:dyDescent="0.25">
      <c r="A45" s="12" t="s">
        <v>0</v>
      </c>
      <c r="B45" s="12" t="s">
        <v>0</v>
      </c>
      <c r="C45" s="12" t="s">
        <v>57</v>
      </c>
      <c r="D45" s="6" t="s">
        <v>11</v>
      </c>
      <c r="E45" s="6" t="s">
        <v>58</v>
      </c>
      <c r="F45" s="7">
        <v>100</v>
      </c>
      <c r="G45" s="7">
        <v>100</v>
      </c>
      <c r="H45" s="20">
        <f t="shared" si="3"/>
        <v>1</v>
      </c>
    </row>
    <row r="46" spans="1:8" ht="22.5" customHeight="1" x14ac:dyDescent="0.25">
      <c r="A46" s="12" t="s">
        <v>0</v>
      </c>
      <c r="B46" s="12" t="s">
        <v>0</v>
      </c>
      <c r="C46" s="12" t="s">
        <v>59</v>
      </c>
      <c r="D46" s="6" t="s">
        <v>11</v>
      </c>
      <c r="E46" s="6" t="s">
        <v>60</v>
      </c>
      <c r="F46" s="7">
        <v>50</v>
      </c>
      <c r="G46" s="7">
        <v>50</v>
      </c>
      <c r="H46" s="20">
        <f t="shared" si="3"/>
        <v>1</v>
      </c>
    </row>
    <row r="47" spans="1:8" ht="22.5" customHeight="1" x14ac:dyDescent="0.25">
      <c r="A47" s="12" t="s">
        <v>0</v>
      </c>
      <c r="B47" s="12" t="s">
        <v>0</v>
      </c>
      <c r="C47" s="12" t="s">
        <v>69</v>
      </c>
      <c r="D47" s="6" t="s">
        <v>11</v>
      </c>
      <c r="E47" s="6" t="s">
        <v>70</v>
      </c>
      <c r="F47" s="7">
        <v>100</v>
      </c>
      <c r="G47" s="7">
        <v>100</v>
      </c>
      <c r="H47" s="20">
        <f t="shared" si="3"/>
        <v>1</v>
      </c>
    </row>
    <row r="48" spans="1:8" ht="22.5" customHeight="1" x14ac:dyDescent="0.25">
      <c r="A48" s="12" t="s">
        <v>0</v>
      </c>
      <c r="B48" s="12" t="s">
        <v>0</v>
      </c>
      <c r="C48" s="12" t="s">
        <v>55</v>
      </c>
      <c r="D48" s="6" t="s">
        <v>11</v>
      </c>
      <c r="E48" s="6" t="s">
        <v>56</v>
      </c>
      <c r="F48" s="7">
        <v>2118</v>
      </c>
      <c r="G48" s="7">
        <v>2118</v>
      </c>
      <c r="H48" s="20">
        <f t="shared" si="3"/>
        <v>1</v>
      </c>
    </row>
    <row r="49" spans="1:8" ht="22.5" customHeight="1" x14ac:dyDescent="0.25">
      <c r="A49" s="12" t="s">
        <v>0</v>
      </c>
      <c r="B49" s="12" t="s">
        <v>0</v>
      </c>
      <c r="C49" s="12" t="s">
        <v>71</v>
      </c>
      <c r="D49" s="6" t="s">
        <v>11</v>
      </c>
      <c r="E49" s="6" t="s">
        <v>72</v>
      </c>
      <c r="F49" s="7">
        <v>50</v>
      </c>
      <c r="G49" s="7">
        <v>50</v>
      </c>
      <c r="H49" s="20">
        <f t="shared" si="3"/>
        <v>1</v>
      </c>
    </row>
    <row r="50" spans="1:8" ht="22.5" customHeight="1" x14ac:dyDescent="0.25">
      <c r="A50" s="12" t="s">
        <v>0</v>
      </c>
      <c r="B50" s="12" t="s">
        <v>0</v>
      </c>
      <c r="C50" s="12" t="s">
        <v>65</v>
      </c>
      <c r="D50" s="6" t="s">
        <v>11</v>
      </c>
      <c r="E50" s="6" t="s">
        <v>66</v>
      </c>
      <c r="F50" s="7">
        <v>1550.26</v>
      </c>
      <c r="G50" s="7">
        <v>1550.26</v>
      </c>
      <c r="H50" s="20">
        <f t="shared" si="3"/>
        <v>1</v>
      </c>
    </row>
    <row r="51" spans="1:8" ht="53.25" customHeight="1" x14ac:dyDescent="0.25">
      <c r="A51" s="11"/>
      <c r="B51" s="11" t="s">
        <v>38</v>
      </c>
      <c r="C51" s="11"/>
      <c r="D51" s="4"/>
      <c r="E51" s="4" t="s">
        <v>39</v>
      </c>
      <c r="F51" s="5">
        <v>2379866</v>
      </c>
      <c r="G51" s="5">
        <v>2376955.4300000002</v>
      </c>
      <c r="H51" s="20">
        <f t="shared" si="3"/>
        <v>0.9987770025707331</v>
      </c>
    </row>
    <row r="52" spans="1:8" ht="27" customHeight="1" x14ac:dyDescent="0.25">
      <c r="A52" s="12" t="s">
        <v>0</v>
      </c>
      <c r="B52" s="12" t="s">
        <v>0</v>
      </c>
      <c r="C52" s="12" t="s">
        <v>77</v>
      </c>
      <c r="D52" s="6" t="s">
        <v>11</v>
      </c>
      <c r="E52" s="6" t="s">
        <v>78</v>
      </c>
      <c r="F52" s="7">
        <v>2202748.2400000002</v>
      </c>
      <c r="G52" s="7">
        <v>2202717.0499999998</v>
      </c>
      <c r="H52" s="20">
        <f t="shared" si="3"/>
        <v>0.9999858404154256</v>
      </c>
    </row>
    <row r="53" spans="1:8" ht="27" customHeight="1" x14ac:dyDescent="0.25">
      <c r="A53" s="12" t="s">
        <v>0</v>
      </c>
      <c r="B53" s="12" t="s">
        <v>0</v>
      </c>
      <c r="C53" s="12" t="s">
        <v>61</v>
      </c>
      <c r="D53" s="6" t="s">
        <v>11</v>
      </c>
      <c r="E53" s="6" t="s">
        <v>62</v>
      </c>
      <c r="F53" s="7">
        <v>49605</v>
      </c>
      <c r="G53" s="7">
        <v>48110.84</v>
      </c>
      <c r="H53" s="20">
        <f t="shared" si="3"/>
        <v>0.96987884285858272</v>
      </c>
    </row>
    <row r="54" spans="1:8" ht="26.25" customHeight="1" x14ac:dyDescent="0.25">
      <c r="A54" s="12" t="s">
        <v>0</v>
      </c>
      <c r="B54" s="12" t="s">
        <v>0</v>
      </c>
      <c r="C54" s="12" t="s">
        <v>63</v>
      </c>
      <c r="D54" s="6" t="s">
        <v>11</v>
      </c>
      <c r="E54" s="6" t="s">
        <v>64</v>
      </c>
      <c r="F54" s="7">
        <v>4130.18</v>
      </c>
      <c r="G54" s="7">
        <v>4130.18</v>
      </c>
      <c r="H54" s="20">
        <f t="shared" ref="H54:H71" si="4">IF($F54=0,0,$G54/$F54)</f>
        <v>1</v>
      </c>
    </row>
    <row r="55" spans="1:8" ht="27" customHeight="1" x14ac:dyDescent="0.25">
      <c r="A55" s="12" t="s">
        <v>0</v>
      </c>
      <c r="B55" s="12" t="s">
        <v>0</v>
      </c>
      <c r="C55" s="12" t="s">
        <v>47</v>
      </c>
      <c r="D55" s="6" t="s">
        <v>11</v>
      </c>
      <c r="E55" s="6" t="s">
        <v>48</v>
      </c>
      <c r="F55" s="7">
        <v>119630.06</v>
      </c>
      <c r="G55" s="7">
        <v>118415.29</v>
      </c>
      <c r="H55" s="20">
        <f t="shared" si="4"/>
        <v>0.98984561238203839</v>
      </c>
    </row>
    <row r="56" spans="1:8" ht="34.5" customHeight="1" x14ac:dyDescent="0.25">
      <c r="A56" s="12" t="s">
        <v>0</v>
      </c>
      <c r="B56" s="12" t="s">
        <v>0</v>
      </c>
      <c r="C56" s="12" t="s">
        <v>49</v>
      </c>
      <c r="D56" s="6" t="s">
        <v>11</v>
      </c>
      <c r="E56" s="6" t="s">
        <v>50</v>
      </c>
      <c r="F56" s="7">
        <v>1252.26</v>
      </c>
      <c r="G56" s="7">
        <v>1081.81</v>
      </c>
      <c r="H56" s="20">
        <f t="shared" si="4"/>
        <v>0.86388609394215254</v>
      </c>
    </row>
    <row r="57" spans="1:8" ht="24" customHeight="1" x14ac:dyDescent="0.25">
      <c r="A57" s="12" t="s">
        <v>0</v>
      </c>
      <c r="B57" s="12" t="s">
        <v>0</v>
      </c>
      <c r="C57" s="12" t="s">
        <v>57</v>
      </c>
      <c r="D57" s="6" t="s">
        <v>11</v>
      </c>
      <c r="E57" s="6" t="s">
        <v>58</v>
      </c>
      <c r="F57" s="7">
        <v>950</v>
      </c>
      <c r="G57" s="7">
        <v>950</v>
      </c>
      <c r="H57" s="20">
        <f t="shared" si="4"/>
        <v>1</v>
      </c>
    </row>
    <row r="58" spans="1:8" ht="24" customHeight="1" x14ac:dyDescent="0.25">
      <c r="A58" s="12" t="s">
        <v>0</v>
      </c>
      <c r="B58" s="12" t="s">
        <v>0</v>
      </c>
      <c r="C58" s="12" t="s">
        <v>65</v>
      </c>
      <c r="D58" s="6" t="s">
        <v>11</v>
      </c>
      <c r="E58" s="6" t="s">
        <v>66</v>
      </c>
      <c r="F58" s="7">
        <v>1550.26</v>
      </c>
      <c r="G58" s="7">
        <v>1550.26</v>
      </c>
      <c r="H58" s="20">
        <f t="shared" si="4"/>
        <v>1</v>
      </c>
    </row>
    <row r="59" spans="1:8" ht="27" customHeight="1" x14ac:dyDescent="0.25">
      <c r="A59" s="11"/>
      <c r="B59" s="11" t="s">
        <v>40</v>
      </c>
      <c r="C59" s="11"/>
      <c r="D59" s="4"/>
      <c r="E59" s="4" t="s">
        <v>41</v>
      </c>
      <c r="F59" s="5">
        <v>262</v>
      </c>
      <c r="G59" s="5">
        <v>245.87</v>
      </c>
      <c r="H59" s="20">
        <f t="shared" si="4"/>
        <v>0.93843511450381678</v>
      </c>
    </row>
    <row r="60" spans="1:8" ht="27" customHeight="1" x14ac:dyDescent="0.25">
      <c r="A60" s="12" t="s">
        <v>0</v>
      </c>
      <c r="B60" s="12" t="s">
        <v>0</v>
      </c>
      <c r="C60" s="12" t="s">
        <v>57</v>
      </c>
      <c r="D60" s="6" t="s">
        <v>11</v>
      </c>
      <c r="E60" s="6" t="s">
        <v>58</v>
      </c>
      <c r="F60" s="7">
        <v>262</v>
      </c>
      <c r="G60" s="7">
        <v>245.87</v>
      </c>
      <c r="H60" s="20">
        <f t="shared" si="4"/>
        <v>0.93843511450381678</v>
      </c>
    </row>
    <row r="61" spans="1:8" ht="27" customHeight="1" x14ac:dyDescent="0.25">
      <c r="A61" s="11"/>
      <c r="B61" s="11" t="s">
        <v>42</v>
      </c>
      <c r="C61" s="11"/>
      <c r="D61" s="4"/>
      <c r="E61" s="4" t="s">
        <v>43</v>
      </c>
      <c r="F61" s="5">
        <f>SUM(F62:F69)</f>
        <v>221350</v>
      </c>
      <c r="G61" s="5">
        <f>SUM(G62:G69)</f>
        <v>220730</v>
      </c>
      <c r="H61" s="20">
        <f t="shared" si="4"/>
        <v>0.9971990060989383</v>
      </c>
    </row>
    <row r="62" spans="1:8" ht="27" customHeight="1" x14ac:dyDescent="0.25">
      <c r="A62" s="12" t="s">
        <v>0</v>
      </c>
      <c r="B62" s="12" t="s">
        <v>0</v>
      </c>
      <c r="C62" s="12" t="s">
        <v>77</v>
      </c>
      <c r="D62" s="6" t="s">
        <v>11</v>
      </c>
      <c r="E62" s="6" t="s">
        <v>78</v>
      </c>
      <c r="F62" s="7">
        <v>214200</v>
      </c>
      <c r="G62" s="7">
        <v>213600</v>
      </c>
      <c r="H62" s="20">
        <f t="shared" si="4"/>
        <v>0.99719887955182074</v>
      </c>
    </row>
    <row r="63" spans="1:8" ht="27" customHeight="1" x14ac:dyDescent="0.25">
      <c r="A63" s="12" t="s">
        <v>0</v>
      </c>
      <c r="B63" s="12" t="s">
        <v>0</v>
      </c>
      <c r="C63" s="12" t="s">
        <v>61</v>
      </c>
      <c r="D63" s="6" t="s">
        <v>11</v>
      </c>
      <c r="E63" s="6" t="s">
        <v>62</v>
      </c>
      <c r="F63" s="7">
        <v>4773</v>
      </c>
      <c r="G63" s="7">
        <v>4757</v>
      </c>
      <c r="H63" s="20">
        <f t="shared" si="4"/>
        <v>0.99664781060129892</v>
      </c>
    </row>
    <row r="64" spans="1:8" ht="27" customHeight="1" x14ac:dyDescent="0.25">
      <c r="A64" s="12" t="s">
        <v>0</v>
      </c>
      <c r="B64" s="12" t="s">
        <v>0</v>
      </c>
      <c r="C64" s="12" t="s">
        <v>47</v>
      </c>
      <c r="D64" s="6" t="s">
        <v>11</v>
      </c>
      <c r="E64" s="6" t="s">
        <v>48</v>
      </c>
      <c r="F64" s="7">
        <v>830</v>
      </c>
      <c r="G64" s="7">
        <v>830</v>
      </c>
      <c r="H64" s="20">
        <f t="shared" si="4"/>
        <v>1</v>
      </c>
    </row>
    <row r="65" spans="1:8" ht="35.25" customHeight="1" x14ac:dyDescent="0.25">
      <c r="A65" s="12" t="s">
        <v>0</v>
      </c>
      <c r="B65" s="12" t="s">
        <v>0</v>
      </c>
      <c r="C65" s="12" t="s">
        <v>49</v>
      </c>
      <c r="D65" s="6" t="s">
        <v>11</v>
      </c>
      <c r="E65" s="6" t="s">
        <v>50</v>
      </c>
      <c r="F65" s="7">
        <v>117</v>
      </c>
      <c r="G65" s="7">
        <v>117</v>
      </c>
      <c r="H65" s="20">
        <f t="shared" si="4"/>
        <v>1</v>
      </c>
    </row>
    <row r="66" spans="1:8" ht="27" customHeight="1" x14ac:dyDescent="0.25">
      <c r="A66" s="12" t="s">
        <v>0</v>
      </c>
      <c r="B66" s="12" t="s">
        <v>0</v>
      </c>
      <c r="C66" s="12" t="s">
        <v>57</v>
      </c>
      <c r="D66" s="6" t="s">
        <v>11</v>
      </c>
      <c r="E66" s="6" t="s">
        <v>58</v>
      </c>
      <c r="F66" s="7">
        <v>456</v>
      </c>
      <c r="G66" s="7">
        <v>452</v>
      </c>
      <c r="H66" s="20">
        <f t="shared" si="4"/>
        <v>0.99122807017543857</v>
      </c>
    </row>
    <row r="67" spans="1:8" ht="20.25" customHeight="1" x14ac:dyDescent="0.25">
      <c r="A67" s="12" t="s">
        <v>0</v>
      </c>
      <c r="B67" s="12" t="s">
        <v>0</v>
      </c>
      <c r="C67" s="12" t="s">
        <v>59</v>
      </c>
      <c r="D67" s="6" t="s">
        <v>11</v>
      </c>
      <c r="E67" s="6" t="s">
        <v>60</v>
      </c>
      <c r="F67" s="7">
        <v>200</v>
      </c>
      <c r="G67" s="7">
        <v>200</v>
      </c>
      <c r="H67" s="20">
        <f t="shared" si="4"/>
        <v>1</v>
      </c>
    </row>
    <row r="68" spans="1:8" ht="20.25" customHeight="1" x14ac:dyDescent="0.25">
      <c r="A68" s="12" t="s">
        <v>0</v>
      </c>
      <c r="B68" s="12" t="s">
        <v>0</v>
      </c>
      <c r="C68" s="12" t="s">
        <v>55</v>
      </c>
      <c r="D68" s="6" t="s">
        <v>11</v>
      </c>
      <c r="E68" s="6" t="s">
        <v>56</v>
      </c>
      <c r="F68" s="7">
        <v>474</v>
      </c>
      <c r="G68" s="7">
        <v>474</v>
      </c>
      <c r="H68" s="20">
        <f t="shared" si="4"/>
        <v>1</v>
      </c>
    </row>
    <row r="69" spans="1:8" ht="20.25" customHeight="1" x14ac:dyDescent="0.25">
      <c r="A69" s="12" t="s">
        <v>0</v>
      </c>
      <c r="B69" s="12" t="s">
        <v>0</v>
      </c>
      <c r="C69" s="12" t="s">
        <v>71</v>
      </c>
      <c r="D69" s="6" t="s">
        <v>11</v>
      </c>
      <c r="E69" s="6" t="s">
        <v>72</v>
      </c>
      <c r="F69" s="7">
        <v>300</v>
      </c>
      <c r="G69" s="7">
        <v>300</v>
      </c>
      <c r="H69" s="20">
        <f t="shared" si="4"/>
        <v>1</v>
      </c>
    </row>
    <row r="70" spans="1:8" ht="62.25" customHeight="1" x14ac:dyDescent="0.25">
      <c r="A70" s="11"/>
      <c r="B70" s="11" t="s">
        <v>44</v>
      </c>
      <c r="C70" s="11"/>
      <c r="D70" s="4"/>
      <c r="E70" s="4" t="s">
        <v>45</v>
      </c>
      <c r="F70" s="5">
        <v>23570</v>
      </c>
      <c r="G70" s="5">
        <v>23196.78</v>
      </c>
      <c r="H70" s="20">
        <f t="shared" si="4"/>
        <v>0.98416546457361043</v>
      </c>
    </row>
    <row r="71" spans="1:8" ht="27" customHeight="1" x14ac:dyDescent="0.25">
      <c r="A71" s="12" t="s">
        <v>0</v>
      </c>
      <c r="B71" s="12" t="s">
        <v>0</v>
      </c>
      <c r="C71" s="12" t="s">
        <v>75</v>
      </c>
      <c r="D71" s="6" t="s">
        <v>11</v>
      </c>
      <c r="E71" s="6" t="s">
        <v>76</v>
      </c>
      <c r="F71" s="7">
        <v>23570</v>
      </c>
      <c r="G71" s="7">
        <v>23196.78</v>
      </c>
      <c r="H71" s="20">
        <f t="shared" si="4"/>
        <v>0.98416546457361043</v>
      </c>
    </row>
    <row r="72" spans="1:8" ht="27" customHeight="1" x14ac:dyDescent="0.25">
      <c r="A72" s="10"/>
      <c r="B72" s="10"/>
      <c r="C72" s="10"/>
      <c r="D72" s="2"/>
      <c r="E72" s="2" t="s">
        <v>46</v>
      </c>
      <c r="F72" s="3">
        <f>F4+F10+F19+F29+F33+F38</f>
        <v>9320569.9900000002</v>
      </c>
      <c r="G72" s="3">
        <f>G4+G10+G19+G29+G33+G38</f>
        <v>9308059.7199999988</v>
      </c>
      <c r="H72" s="14">
        <f t="shared" ref="H72" si="5">IF($F72=0,0,$G72/$F72)</f>
        <v>0.99865777843914871</v>
      </c>
    </row>
  </sheetData>
  <mergeCells count="1">
    <mergeCell ref="B2:G2"/>
  </mergeCells>
  <pageMargins left="0.7" right="0.7" top="0.99437500000000001" bottom="0.75" header="0.3" footer="0.3"/>
  <pageSetup paperSize="9" scale="74" orientation="portrait" r:id="rId1"/>
  <headerFooter>
    <oddHeader xml:space="preserve">&amp;R&amp;"Times New Roman,Normalny"&amp;10Tabela Nr 2c
 do Zarządzenia Nr  22/2021 
Burmistrza Kałuszyna 
z dnia 30 marca 2021 r.
&amp;"Calibri,Standardowy"&amp;11
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Wydatki - zad. zlecone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Wieloletnia prognoza finansowa</dc:title>
  <dc:subject>WPF Asystent - Wykonanie WPF</dc:subject>
  <dc:creator>http://www.curulis.pl</dc:creator>
  <cp:keywords>wpf, curulis, wieloletnia prognoza finansowa, wpf asystent</cp:keywords>
  <cp:lastModifiedBy>Maria Bugno</cp:lastModifiedBy>
  <cp:lastPrinted>2021-03-16T11:39:17Z</cp:lastPrinted>
  <dcterms:created xsi:type="dcterms:W3CDTF">2021-03-17T14:37:50Z</dcterms:created>
  <dcterms:modified xsi:type="dcterms:W3CDTF">2021-03-26T12:26:09Z</dcterms:modified>
</cp:coreProperties>
</file>